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40" yWindow="65416" windowWidth="7935" windowHeight="7605" tabRatio="998" activeTab="4"/>
  </bookViews>
  <sheets>
    <sheet name="IS" sheetId="1" r:id="rId1"/>
    <sheet name="BS" sheetId="2" r:id="rId2"/>
    <sheet name="CIE" sheetId="3" r:id="rId3"/>
    <sheet name="CF" sheetId="4" r:id="rId4"/>
    <sheet name="Notes" sheetId="5" r:id="rId5"/>
  </sheets>
  <definedNames>
    <definedName name="_xlnm.Print_Area" localSheetId="1">'BS'!$A$1:$D$58</definedName>
    <definedName name="_xlnm.Print_Area" localSheetId="3">'CF'!$A$1:$E$96</definedName>
    <definedName name="_xlnm.Print_Area" localSheetId="0">'IS'!$A$1:$H$63</definedName>
    <definedName name="_xlnm.Print_Area" localSheetId="4">'Notes'!$A$1:$I$320</definedName>
    <definedName name="_xlnm.Print_Titles" localSheetId="3">'CF'!$1:$2</definedName>
    <definedName name="_xlnm.Print_Titles" localSheetId="4">'Notes'!$1:$5</definedName>
  </definedNames>
  <calcPr fullCalcOnLoad="1"/>
</workbook>
</file>

<file path=xl/sharedStrings.xml><?xml version="1.0" encoding="utf-8"?>
<sst xmlns="http://schemas.openxmlformats.org/spreadsheetml/2006/main" count="462" uniqueCount="305">
  <si>
    <t>There is no comparison with the corresponding quarter results in the preceding year as this is the second set of consolidated results of the Group submitted to Bursa Securities.</t>
  </si>
  <si>
    <t>Net gain not recognised in income statement</t>
  </si>
  <si>
    <t>(-) Listing expenses capitalised and written off</t>
  </si>
  <si>
    <t>The Group recorded a revenue of RM22.5 million and profit before tax of RM4.9 million for the current quarter under review as compared to the revenue of RM10.8 million and profit before tax of RM2.9 million in the preceding quarter. However, the Group's revenue and profit before tax for the preceding quarter were consolidated for only one and a half months from 14 August 2004 to 30 September 2004 as the acquisitions of the subsidiaries in conjunction with the listing of and quotation for the entire issued and paid up share capital of TSHB on the Second Board Bursa Securities was only completed on 13 August 2004. Hence, the financial results  for the preceding quarter was the post acquisition results of the Group.</t>
  </si>
  <si>
    <t>Add : Amortisation of negative goodwill</t>
  </si>
  <si>
    <t>v) Public issue of 42,124,000 new ordinary shares of RM0.25 each in TSHB comprising 12,000,000 new ordinary shares of RM0.25 each to Malaysian public, 9,600,000 new ordinary shares of RM0.25 each to eligible Directors, employees and business associates of the Group and 20,524,000 new ordinary shares of RM0.25 each to Bumiputera investors approved by the MITI at an issue price of RM0.50 per ordinary share.</t>
  </si>
  <si>
    <t>On 2 November 2004, the Group was officially listed and quoted on the Second Board of Bursa Securities.</t>
  </si>
  <si>
    <t>Variance of Actual and Estimate Profit</t>
  </si>
  <si>
    <t>Barring unforeseen circumstances and on the assumption that the current situation remain, the Board is confident in meeting the profit forecast for the financial year ending 31 December 2005.</t>
  </si>
  <si>
    <t xml:space="preserve">Estimate </t>
  </si>
  <si>
    <t>Unaudited</t>
  </si>
  <si>
    <t>Actual</t>
  </si>
  <si>
    <t>Profit after tax and MI</t>
  </si>
  <si>
    <t>Pre-acquisition profit</t>
  </si>
  <si>
    <t>There is no financial instruments with off balance risk as at the date of this report.</t>
  </si>
  <si>
    <t>Term loan</t>
  </si>
  <si>
    <t>The Group is not engaged in any material litigation as at the date of this report</t>
  </si>
  <si>
    <t>Increase in trade and other receivables</t>
  </si>
  <si>
    <t>Increase in trade and other payables</t>
  </si>
  <si>
    <t>Proceed from bankers' acceptance</t>
  </si>
  <si>
    <t>Repayment of bankers' acceptance</t>
  </si>
  <si>
    <t>Proceed from term loans</t>
  </si>
  <si>
    <t>Proceed from public issue</t>
  </si>
  <si>
    <t>Repayment of revolving credit</t>
  </si>
  <si>
    <t>The fair value of the net assets acquired, reserve on consolidation and cash flow arising from the above acquisition are as follows:</t>
  </si>
  <si>
    <t>Net changes in cash and cash equivalents</t>
  </si>
  <si>
    <t>Cash and cash equivalents at beginning of period</t>
  </si>
  <si>
    <t>Cash and cash equivalents at end of period</t>
  </si>
  <si>
    <t>The above acquisitions were completed on 13 August 2004.</t>
  </si>
  <si>
    <t>Long term liabilities</t>
  </si>
  <si>
    <t>Consideration paid, satisfied by cash</t>
  </si>
  <si>
    <t xml:space="preserve">     31 December 2004</t>
  </si>
  <si>
    <t>The Condensed Consolidated Balance Sheets should be read in conjunction with the Prospectus of Tek Seng Holdings Berhad issued on 28 September 2004 and the accompanying explanatory notes attached to the interim financial statements.</t>
  </si>
  <si>
    <t>The Condensed Consolidated Cash Flow Statement should be read in conjunction with the Prospectus of Tek Seng Holdings Berhad issued on 28 September 2004 and the accompanying explanatory notes attached to the interim financial statements.</t>
  </si>
  <si>
    <t>Balance as at 31 December 2004</t>
  </si>
  <si>
    <t>Segment Revenue</t>
  </si>
  <si>
    <t>Amortisation of negative goodwill</t>
  </si>
  <si>
    <t>Minority Interest</t>
  </si>
  <si>
    <t>There was no revaluation of property, plant and equipment by the Group since the last audited financial statements for the year ended 31 December 2003.</t>
  </si>
  <si>
    <t xml:space="preserve">There were no material events between the end of the reporting quarter and the date of this announcement. </t>
  </si>
  <si>
    <t>As at 31 December 2004, the Group has no material contingent liabilities save for a corporate guarantee of RM29,659,000 issued by the Company in respect of banking facilities granted to a subsidiary company.</t>
  </si>
  <si>
    <t>TEK SENG HOLDINGS BERHAD</t>
  </si>
  <si>
    <t xml:space="preserve">Dated : 24 February 2005              </t>
  </si>
  <si>
    <t>Prospects</t>
  </si>
  <si>
    <t>There were no purchases or disposals of quoted securities for the current quarter under review and financial year to date.</t>
  </si>
  <si>
    <t>The Group's borrowings as at 31 December 2004 were as follows:-</t>
  </si>
  <si>
    <t xml:space="preserve">Long term </t>
  </si>
  <si>
    <t xml:space="preserve">   shares of RM0.25 each in issue ('000)</t>
  </si>
  <si>
    <t>Non-Current Assets</t>
  </si>
  <si>
    <t>Trademark</t>
  </si>
  <si>
    <t>Reserves</t>
  </si>
  <si>
    <t xml:space="preserve">  Share premium</t>
  </si>
  <si>
    <t xml:space="preserve">  Negative goodwill</t>
  </si>
  <si>
    <t>FOR THE CUMULATIVE QUARTER ENDED 31 DECEMBER 2004</t>
  </si>
  <si>
    <t>Public issue</t>
  </si>
  <si>
    <t>Non-Distributable</t>
  </si>
  <si>
    <t>Total</t>
  </si>
  <si>
    <t>Taxation</t>
  </si>
  <si>
    <t>Share capital</t>
  </si>
  <si>
    <t>Deferred taxation</t>
  </si>
  <si>
    <t>Depreciation</t>
  </si>
  <si>
    <t>RM'000</t>
  </si>
  <si>
    <t>Inventories</t>
  </si>
  <si>
    <t>CONDENSED CONSOLIDATED INCOME STATEMENTS</t>
  </si>
  <si>
    <t>Revenue</t>
  </si>
  <si>
    <t>Cost of sales</t>
  </si>
  <si>
    <t>Other operating income</t>
  </si>
  <si>
    <t>Selling and distribution costs</t>
  </si>
  <si>
    <t>Finance costs</t>
  </si>
  <si>
    <t>Profit before taxation</t>
  </si>
  <si>
    <t>Minority interest</t>
  </si>
  <si>
    <t>N/A</t>
  </si>
  <si>
    <t>CONDENSED CONSOLIDATED STATEMENT OF CHANGES IN EQUITY</t>
  </si>
  <si>
    <t>Distributable</t>
  </si>
  <si>
    <t>Retained</t>
  </si>
  <si>
    <t>profits</t>
  </si>
  <si>
    <t>At 13 Aug 2004</t>
  </si>
  <si>
    <t>Acquisition of subsidiary companies</t>
  </si>
  <si>
    <t>Net profit for the financial period</t>
  </si>
  <si>
    <t>Bad debts written off</t>
  </si>
  <si>
    <t>Interest expenses</t>
  </si>
  <si>
    <t>Interest paid</t>
  </si>
  <si>
    <t>Net cash flow from operating activities</t>
  </si>
  <si>
    <t>Net cash flow from investing activities</t>
  </si>
  <si>
    <t>Repayment of term loans</t>
  </si>
  <si>
    <t>Net cash flow from financing activities</t>
  </si>
  <si>
    <t>Note 1:</t>
  </si>
  <si>
    <t>Fair value of total net assets</t>
  </si>
  <si>
    <t>Basis of Preparation</t>
  </si>
  <si>
    <t>Share</t>
  </si>
  <si>
    <t>Plant and equipment written off</t>
  </si>
  <si>
    <t>Hire purchase creditors</t>
  </si>
  <si>
    <t>Short term borrowings</t>
  </si>
  <si>
    <t>Tax recoverable</t>
  </si>
  <si>
    <t>Valuation of Property, Plant and Equipment</t>
  </si>
  <si>
    <t>A1.</t>
  </si>
  <si>
    <t>A2.</t>
  </si>
  <si>
    <t>A3.</t>
  </si>
  <si>
    <t>A4.</t>
  </si>
  <si>
    <t>A5.</t>
  </si>
  <si>
    <t>A6.</t>
  </si>
  <si>
    <t>A8.</t>
  </si>
  <si>
    <t>A11.</t>
  </si>
  <si>
    <t>A12.</t>
  </si>
  <si>
    <t>A13.</t>
  </si>
  <si>
    <t>B1.</t>
  </si>
  <si>
    <t>B2.</t>
  </si>
  <si>
    <t>B3.</t>
  </si>
  <si>
    <t>B4.</t>
  </si>
  <si>
    <t>B5.</t>
  </si>
  <si>
    <t>B6.</t>
  </si>
  <si>
    <t>B7.</t>
  </si>
  <si>
    <t>B8.</t>
  </si>
  <si>
    <t>Secured</t>
  </si>
  <si>
    <t>Long term borrowings</t>
  </si>
  <si>
    <t>Off Balance Sheet Financial Instruments</t>
  </si>
  <si>
    <t>B11.</t>
  </si>
  <si>
    <t>B12.</t>
  </si>
  <si>
    <t>B13.</t>
  </si>
  <si>
    <t>13 August 2004 to</t>
  </si>
  <si>
    <t>PVC</t>
  </si>
  <si>
    <t>Sheeting</t>
  </si>
  <si>
    <t>PP Non-</t>
  </si>
  <si>
    <t>Woven</t>
  </si>
  <si>
    <t>Leather</t>
  </si>
  <si>
    <t>Group</t>
  </si>
  <si>
    <t>Total revenue</t>
  </si>
  <si>
    <t>Unallocated expenses</t>
  </si>
  <si>
    <t>Other income</t>
  </si>
  <si>
    <t>LOH KOK BENG</t>
  </si>
  <si>
    <t>DIRECTOR</t>
  </si>
  <si>
    <t>Administrative expenses</t>
  </si>
  <si>
    <t>CONDENSED CONSOLIDATED CASH FLOW STATEMENT</t>
  </si>
  <si>
    <t>Bank overdrafts</t>
  </si>
  <si>
    <t>Bankers' acceptance and trust receipts</t>
  </si>
  <si>
    <t>Revolving credit</t>
  </si>
  <si>
    <t xml:space="preserve">   subsidiary companies</t>
  </si>
  <si>
    <t xml:space="preserve">PVC </t>
  </si>
  <si>
    <t xml:space="preserve">Reserve arising from acquisition of </t>
  </si>
  <si>
    <t>(The figures have not been audited)</t>
  </si>
  <si>
    <t>Individual Quarter</t>
  </si>
  <si>
    <t>Cumulative Quarter</t>
  </si>
  <si>
    <t>Preceding Year</t>
  </si>
  <si>
    <t>Current Year</t>
  </si>
  <si>
    <t>Corresponding</t>
  </si>
  <si>
    <t>Quarter</t>
  </si>
  <si>
    <t>To Date</t>
  </si>
  <si>
    <t>Period</t>
  </si>
  <si>
    <t>Gross profit</t>
  </si>
  <si>
    <t>Profit from operations</t>
  </si>
  <si>
    <t xml:space="preserve">Profit before taxation and amortisation of </t>
  </si>
  <si>
    <t xml:space="preserve">  negative goodwill</t>
  </si>
  <si>
    <t>Negative goodwill amortised</t>
  </si>
  <si>
    <t>Profit for the period after pre-acquisition profit</t>
  </si>
  <si>
    <t>Diluted earnings per share (sen)</t>
  </si>
  <si>
    <t>N/A - Not Available</t>
  </si>
  <si>
    <t>Notes:</t>
  </si>
  <si>
    <t>(Audited)</t>
  </si>
  <si>
    <t>As At</t>
  </si>
  <si>
    <t>As At End</t>
  </si>
  <si>
    <t>Preceding</t>
  </si>
  <si>
    <t xml:space="preserve">Of Current </t>
  </si>
  <si>
    <t>Financial</t>
  </si>
  <si>
    <t>31.12.03</t>
  </si>
  <si>
    <t>Property, plant and equipment</t>
  </si>
  <si>
    <t>Current assets</t>
  </si>
  <si>
    <t>Deposits with licensed banks</t>
  </si>
  <si>
    <t>*</t>
  </si>
  <si>
    <t>Current liabilities</t>
  </si>
  <si>
    <t>Provision for taxation</t>
  </si>
  <si>
    <t>Surplus/(deficit) in shareholders' funds</t>
  </si>
  <si>
    <t>Net Tangible Assets/(Liabilities) per share (RM)</t>
  </si>
  <si>
    <t>Notes :</t>
  </si>
  <si>
    <t>* Represents RM2</t>
  </si>
  <si>
    <t>Capital</t>
  </si>
  <si>
    <t>Cumulative</t>
  </si>
  <si>
    <t>Cash flows from operating activities</t>
  </si>
  <si>
    <t>Adjustments for :</t>
  </si>
  <si>
    <t xml:space="preserve">Operating profit before working capital changes </t>
  </si>
  <si>
    <t>Cash generated from operations</t>
  </si>
  <si>
    <t>Taxation paid</t>
  </si>
  <si>
    <t>Cash flows from investing activities</t>
  </si>
  <si>
    <t>Acquisition of subsidiary companies, net of cash &amp; cash equivalents acquired (Note 1)</t>
  </si>
  <si>
    <t xml:space="preserve">Purchase of property, plant and equipment </t>
  </si>
  <si>
    <t>Cash flows from financing activities</t>
  </si>
  <si>
    <t>Acquisition of Subsidiary Companies</t>
  </si>
  <si>
    <t>Negative Goodwill on consolidation</t>
  </si>
  <si>
    <t>Total purchase price</t>
  </si>
  <si>
    <t>Paid via :</t>
  </si>
  <si>
    <t>Shares consideration</t>
  </si>
  <si>
    <t>Less : Cash and cash equivalents of subsidiaries acquired</t>
  </si>
  <si>
    <t>Group's cash flow on acquisition, net of cash &amp; cash equivalents acquired</t>
  </si>
  <si>
    <t>NOTES TO THE INTERIM FINANCIAL REPORT</t>
  </si>
  <si>
    <t>PART A : EXPLANATORY NOTES AS PER MASB 26</t>
  </si>
  <si>
    <t xml:space="preserve">The interim financial statements are unaudited and have been prepared in compliance with MASB 26 Interim Financial Reporting and Chapter 9 Part K of the Listing Requirements of Bursa Malaysia Securities Berhad ("Bursa Securities"). </t>
  </si>
  <si>
    <t>The accounting policies, method of computation and basis of consolidation adopted for this quarterly financial report is consistent with those to be adopted by the Group.</t>
  </si>
  <si>
    <t>Auditors' Report</t>
  </si>
  <si>
    <t>The auditors’ report  on the financial statements for the year ended 31 December 2003 of the Company and its respective subsidiaries were not qualified.</t>
  </si>
  <si>
    <t>Seasonal and Cyclical factors</t>
  </si>
  <si>
    <t>The Group's performance is not subject to seasonality or cyclicality.</t>
  </si>
  <si>
    <t>Unusual items affecting assets, liabilities, equity, net income or cash flows</t>
  </si>
  <si>
    <t>There were no unusual items and amounts of items affecting assets, liabilities, equity, net income or cash flows during the current quarter under review.</t>
  </si>
  <si>
    <t>Material Changes in Estimates</t>
  </si>
  <si>
    <t>There were no changes in accounting estimates of amounts reported in the current quarter under review.</t>
  </si>
  <si>
    <t>Issuances and repayment of debt and equity securities</t>
  </si>
  <si>
    <t>Save as disclosed in Note A11, there was no issuance, cancellations, repurchases, resale and repayment of debt and equity securities in the current quarter under review.</t>
  </si>
  <si>
    <t>A7.</t>
  </si>
  <si>
    <t>Dividends paid</t>
  </si>
  <si>
    <t>Segmental Reporting</t>
  </si>
  <si>
    <t>Segmental information is presented in respect of the Group's business segments:-</t>
  </si>
  <si>
    <t>Elimination</t>
  </si>
  <si>
    <t>Revenue from external customers</t>
  </si>
  <si>
    <t>Inter-segment revenue</t>
  </si>
  <si>
    <t>Segment results</t>
  </si>
  <si>
    <t>A9.</t>
  </si>
  <si>
    <t>A10.</t>
  </si>
  <si>
    <t>Subsequent Events</t>
  </si>
  <si>
    <t>Change In The Composition of The Group</t>
  </si>
  <si>
    <t>There were no changes in the composition of the Group for the current year to date except for the followings:-</t>
  </si>
  <si>
    <t>Change In The Composition of The Group (Cont'd)</t>
  </si>
  <si>
    <t>The acquisition had the following effect on the Group:</t>
  </si>
  <si>
    <t>Deferred tax liabilities</t>
  </si>
  <si>
    <t>Net assets</t>
  </si>
  <si>
    <t>Negative goodwill, on acquisitions</t>
  </si>
  <si>
    <t>Consideration paid, satisfied by share capital</t>
  </si>
  <si>
    <t>Contingent Liabilities and Contingent Assets</t>
  </si>
  <si>
    <t>Capital Commitments</t>
  </si>
  <si>
    <t>As at</t>
  </si>
  <si>
    <t>Property, plant and equipment :</t>
  </si>
  <si>
    <t>PART B : ADDITIONAL INFORMATION REQUIRED BY THE BURSA MALAYSIA SECURITIES BERHAD LISTING                              REQUIREMENTS</t>
  </si>
  <si>
    <t>Review Of Performance</t>
  </si>
  <si>
    <t>Variation of Results Against Preceding Quarter</t>
  </si>
  <si>
    <t>Current tax expense</t>
  </si>
  <si>
    <t xml:space="preserve">  - current</t>
  </si>
  <si>
    <t xml:space="preserve">  - prior year</t>
  </si>
  <si>
    <t>Deferred tax expense</t>
  </si>
  <si>
    <t xml:space="preserve">  Origination and reversal of temporary differences</t>
  </si>
  <si>
    <t>Sale of Unquoted Investments and/or Properties</t>
  </si>
  <si>
    <t>Purchase or Disposal of Quoted Securities</t>
  </si>
  <si>
    <t>Status of Corporate Proposal</t>
  </si>
  <si>
    <t>B9.</t>
  </si>
  <si>
    <t>Group Borrowings and Debt Securities</t>
  </si>
  <si>
    <t>Unsecured</t>
  </si>
  <si>
    <t>Short term</t>
  </si>
  <si>
    <t>B10.</t>
  </si>
  <si>
    <t>Material Litigation</t>
  </si>
  <si>
    <t>Dividends</t>
  </si>
  <si>
    <t>Basis of Calculation of Earnings Per Share</t>
  </si>
  <si>
    <t>The basic earnings per share for the quarter and cumulative year to date are computed as follow:</t>
  </si>
  <si>
    <t>Individual</t>
  </si>
  <si>
    <t>Net profit attributable to shareholders (RM'000)</t>
  </si>
  <si>
    <t>Weighted average number of ordinary</t>
  </si>
  <si>
    <t>There were no sale of unquoted investments and/or properties for the current quarter and financial year to date.</t>
  </si>
  <si>
    <t>There is no diluted earnings per share as there were no potential dilutive ordinary shares outstanding as at the end of the reporting period.</t>
  </si>
  <si>
    <t>By order of the Board</t>
  </si>
  <si>
    <t xml:space="preserve">Tek Seng Holdings Berhad </t>
  </si>
  <si>
    <t>(Company No. 579572-M)</t>
  </si>
  <si>
    <t>FOR THE QUARTER ENDED 31 December 2004</t>
  </si>
  <si>
    <t>31.12.04</t>
  </si>
  <si>
    <t>No comparative figures are available as this is the second quarterly results in first year announced by the Company to Bursa Securities in compliance with the Listing Requirements.</t>
  </si>
  <si>
    <t>CONDENSED CONSOLIDATED  BALANCE SHEETS AS AT 31 DECEMBER 2004</t>
  </si>
  <si>
    <t>The audited Balance Sheet as at 31 December 2003 was prepared at company level. No consolidated financial statements were prepared then as the company had yet to commence operations.</t>
  </si>
  <si>
    <t>Negative</t>
  </si>
  <si>
    <t>goodwill</t>
  </si>
  <si>
    <t>premium</t>
  </si>
  <si>
    <t>Cash and cash equivalents consist of cash and bank balances and deposits with  licensed banks.</t>
  </si>
  <si>
    <t>The Condensed Consolidated Income Statements should be read in conjunction with the Prospectus of Tek Seng Holdings Berhad issued on 28 September 2004 and the accompanying explanatory notes attached to the interim financial statements.</t>
  </si>
  <si>
    <t>(-) Amortisation of negative goodwill</t>
  </si>
  <si>
    <t>Net Tangible Assets/(Liabilities) (RM'000)</t>
  </si>
  <si>
    <t>The Condensed Consolidated Statement of Changes In Equity should be read in conjunction with the Prospectus of Tek Seng Holdings Berhad issued on 28 September 2004.</t>
  </si>
  <si>
    <t xml:space="preserve">Increase in inventories </t>
  </si>
  <si>
    <t xml:space="preserve">Contracted but not provided for </t>
  </si>
  <si>
    <t xml:space="preserve">i) The acquisition of the entire equity interest in TSSB, comprising 450,005 ordinary shares of RM1.00 each, for a purchase consideration of RM18,517,131 satisfied by the issuance of 37,034,262 new ordinary shares of RM0.50 each in TSHB at par; </t>
  </si>
  <si>
    <t>ii)  The acquisition of the entire equity interest in WISB, comprising 10,000,000 ordinary shares of RM1.00 each, for a purchase consideration of RM14,300,802 satisfied by the issuance of 27,601,414 new ordinary shares of RM0.50 each in TSHB at par and cash consideration of RM500,095;</t>
  </si>
  <si>
    <t>iii) The acquisition of  the entire equity interest in PSSB, comprising 150,000 ordinary shares of RM1.00 each, for a purchase consideration of RM2,360,768 satisfied by the issuance of 4,721,536 new ordinary shares of RM0.50 each in TSHB at par;</t>
  </si>
  <si>
    <t>iv)  The acquisition of  the entire equity interest in DGSB, comprising 100,000 ordinary shares of RM1.00 each, for a purchase consideration of RM2,790,392 satisfied by the issuance of 5,580,784 new ordinary shares of RM0.50 each in TSHB at par;</t>
  </si>
  <si>
    <t>There were no corporate proposals announced but not completed as at the date of issue of this interim financial report.</t>
  </si>
  <si>
    <t>Basic earnings per share
based on weighted average number of ordinary shares in issue (sen)</t>
  </si>
  <si>
    <t>Profit after taxation and before MI</t>
  </si>
  <si>
    <t>Profit before taxation and MI</t>
  </si>
  <si>
    <t>Net current assets/(liabilities)</t>
  </si>
  <si>
    <t>Year Ended</t>
  </si>
  <si>
    <t>On 13 August 2004, the company acquired entire equity interest in Tek Seng Sdn. Bhd., Wangsaga Industries Sdn. Bhd., Pelangi Segi Sdn. Bhd. and Double Grade Sdn. Bhd. for a total consideration of RM37,969,093 which was satisfied through an issue of 74,937,996 new ordinary shares of RM0.50 each of the Company at an issue price of RM0.50 each and cash consideration of RM500,095.</t>
  </si>
  <si>
    <t>In conjunction with the admission to the Official List and the listing of and quotation for the entire issued and paid-up share capital of TSHB on the Second Board of Bursa Securities, the following restructuring was undertaken:-</t>
  </si>
  <si>
    <t>Intangible assets - Trademark</t>
  </si>
  <si>
    <t>The above public issue has been fully subscribed and allotted on 25 October 2004. Upon the allotment, the enlarged issued and paid up capital of the Company is RM48,000,000 comprising 192,000,000 ordinary shares of RM0.25 each.</t>
  </si>
  <si>
    <t>Profit after tax, MI and amortisation of negative goodwill</t>
  </si>
  <si>
    <t>Total borrowings</t>
  </si>
  <si>
    <t>Basic Earnings Per Share based on weighted average number of ordinary shares of RM0.25 each in issue (sen)</t>
  </si>
  <si>
    <t>The interim financial statements should be read in conjunction with the prospectus of Tek Seng Holdings Berhad ("TSHB" or "the Company") dated 28 September 2004. The explanatory notes attached to the interim financial statements provide an explanation of events and transactions that are significant to an understanding of the changes in the financial position and performance of the Company and its subsidiary companies namely, Tek Seng Sdn. Bhd. (TSSB), Wangsaga Industries Sdn. Bhd. (WISB), Pelangi Segi  Sdn. Bhd. (PSSB), and Double Grade Sdn. Bhd. (DGSB) (hereinafter referred to as the "Group"), since the financial year ended 31 December 2003.</t>
  </si>
  <si>
    <t>Intangible asset</t>
  </si>
  <si>
    <t xml:space="preserve">  Retained profits/(Accumulated losses)</t>
  </si>
  <si>
    <t>The above borrowings are denominated in Ringgit Malaysia except for term loan which is denominated in USD.</t>
  </si>
  <si>
    <t>Trade receivables, non-trade receivables, deposits and prepayments</t>
  </si>
  <si>
    <t>Trade payables, non-trade payables and accruals</t>
  </si>
  <si>
    <t>Staff costs</t>
  </si>
  <si>
    <t>NA</t>
  </si>
  <si>
    <t>Others</t>
  </si>
  <si>
    <t>Repayment of hire purchase creditors</t>
  </si>
  <si>
    <t>Cash and bank balances</t>
  </si>
  <si>
    <t>For the current quarter and cumulative quarter  to date, the Group recorded a revenue of RM22.5 million and 33.3million respectively while profit before tax recorded at RM4.9 million and RM7.7 million respectively. The major contributor of the Group's revenue was PVC sheeting, its contributed approximately 88.7% for the cumulative quarter to date. There were no material factors affecting the earning and revenue  of the Group for the current quarter and financial period to date.</t>
  </si>
  <si>
    <t>Compared to the estimated consolidated profit after tax, MI and amortisation of negative goodwill of RM9,639 million for the financial year ended 31 December 2004, the actual unaudited Performa consolidated profit after tax, MI and amortisation of negative goodwill of RM9,815 achieved by the Group is higher by a marginal 1.82%</t>
  </si>
  <si>
    <t>No dividends have been paid by the Company since the last financial year ended 31 December 2003.</t>
  </si>
  <si>
    <t>The disproportionate tax charge for the current quarter and financial period to date is mainly due to the availability of tax incentive to a subsidiary in the Group.</t>
  </si>
  <si>
    <t>A tax exempt final dividend of RM0.01 or 4% per share for the financial period ended 31 December 2004 will be proposed for shareholders' approval at the forthcoming Annual General Meeting.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</si>
</sst>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0_);_(* \(#,##0.0000\);_(* &quot;-&quot;??_);_(@_)"/>
    <numFmt numFmtId="166" formatCode="_(* #,##0.00_);_(* \(#,##0.00\);_(* &quot;-&quot;_);_(@_)"/>
    <numFmt numFmtId="167" formatCode="_(* #,##0.0_);_(* \(#,##0.0\);_(* &quot;-&quot;??_);_(@_)"/>
  </numFmts>
  <fonts count="13">
    <font>
      <sz val="10"/>
      <name val="Arial"/>
      <family val="0"/>
    </font>
    <font>
      <b/>
      <sz val="10"/>
      <name val="Times New Roman"/>
      <family val="1"/>
    </font>
    <font>
      <sz val="10"/>
      <name val="Times New Roman"/>
      <family val="1"/>
    </font>
    <font>
      <sz val="9"/>
      <name val="Times New Roman"/>
      <family val="1"/>
    </font>
    <font>
      <b/>
      <sz val="9"/>
      <name val="Times New Roman"/>
      <family val="1"/>
    </font>
    <font>
      <u val="single"/>
      <sz val="10"/>
      <color indexed="36"/>
      <name val="Arial"/>
      <family val="2"/>
    </font>
    <font>
      <u val="single"/>
      <sz val="10"/>
      <color indexed="12"/>
      <name val="Arial"/>
      <family val="2"/>
    </font>
    <font>
      <b/>
      <sz val="8"/>
      <name val="Times New Roman"/>
      <family val="1"/>
    </font>
    <font>
      <u val="singleAccounting"/>
      <sz val="10"/>
      <name val="Times New Roman"/>
      <family val="1"/>
    </font>
    <font>
      <b/>
      <sz val="10"/>
      <color indexed="10"/>
      <name val="Times New Roman"/>
      <family val="1"/>
    </font>
    <font>
      <i/>
      <sz val="10"/>
      <name val="Times New Roman"/>
      <family val="1"/>
    </font>
    <font>
      <sz val="10"/>
      <color indexed="8"/>
      <name val="Times New Roman"/>
      <family val="1"/>
    </font>
    <font>
      <b/>
      <u val="single"/>
      <sz val="10"/>
      <name val="Times New Roman"/>
      <family val="1"/>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149">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1" fillId="0" borderId="0" xfId="0" applyFont="1" applyFill="1" applyAlignment="1">
      <alignment horizontal="center"/>
    </xf>
    <xf numFmtId="164" fontId="2" fillId="0" borderId="0" xfId="15" applyNumberFormat="1" applyFont="1" applyFill="1" applyAlignment="1">
      <alignment/>
    </xf>
    <xf numFmtId="164" fontId="2" fillId="0" borderId="1" xfId="15" applyNumberFormat="1" applyFont="1" applyFill="1" applyBorder="1" applyAlignment="1">
      <alignment/>
    </xf>
    <xf numFmtId="0" fontId="1" fillId="0" borderId="0" xfId="0" applyFont="1" applyFill="1" applyAlignment="1">
      <alignment horizontal="left"/>
    </xf>
    <xf numFmtId="0" fontId="2" fillId="0" borderId="0" xfId="0" applyFont="1" applyAlignment="1">
      <alignment/>
    </xf>
    <xf numFmtId="164" fontId="2" fillId="0" borderId="2" xfId="15" applyNumberFormat="1" applyFont="1" applyFill="1" applyBorder="1" applyAlignment="1">
      <alignment/>
    </xf>
    <xf numFmtId="164" fontId="2" fillId="0" borderId="0" xfId="15" applyNumberFormat="1" applyFont="1" applyAlignment="1">
      <alignment/>
    </xf>
    <xf numFmtId="164" fontId="2" fillId="0" borderId="1" xfId="15" applyNumberFormat="1" applyFont="1" applyBorder="1" applyAlignment="1">
      <alignment/>
    </xf>
    <xf numFmtId="0" fontId="1" fillId="0" borderId="0" xfId="0" applyFont="1" applyAlignment="1">
      <alignment/>
    </xf>
    <xf numFmtId="0" fontId="1" fillId="0" borderId="0" xfId="23" applyFont="1" applyAlignment="1">
      <alignment/>
      <protection/>
    </xf>
    <xf numFmtId="0" fontId="2" fillId="0" borderId="0" xfId="23" applyFont="1">
      <alignment/>
      <protection/>
    </xf>
    <xf numFmtId="0" fontId="1" fillId="0" borderId="0" xfId="23" applyFont="1">
      <alignment/>
      <protection/>
    </xf>
    <xf numFmtId="0" fontId="2" fillId="0" borderId="0" xfId="23" applyFont="1" applyAlignment="1">
      <alignment horizontal="center"/>
      <protection/>
    </xf>
    <xf numFmtId="164" fontId="2" fillId="0" borderId="0" xfId="15" applyNumberFormat="1" applyFont="1" applyAlignment="1">
      <alignment horizontal="center"/>
    </xf>
    <xf numFmtId="164" fontId="2" fillId="0" borderId="0" xfId="15" applyNumberFormat="1" applyFont="1" applyBorder="1" applyAlignment="1">
      <alignment/>
    </xf>
    <xf numFmtId="43" fontId="2" fillId="0" borderId="0" xfId="15" applyFont="1" applyFill="1" applyBorder="1" applyAlignment="1">
      <alignment/>
    </xf>
    <xf numFmtId="164" fontId="2" fillId="0" borderId="0" xfId="15" applyNumberFormat="1" applyFont="1" applyFill="1" applyBorder="1" applyAlignment="1">
      <alignment horizontal="center"/>
    </xf>
    <xf numFmtId="43" fontId="2" fillId="0" borderId="2" xfId="15" applyFont="1" applyFill="1" applyBorder="1" applyAlignment="1">
      <alignment/>
    </xf>
    <xf numFmtId="164" fontId="2" fillId="0" borderId="2" xfId="15" applyNumberFormat="1" applyFont="1" applyFill="1" applyBorder="1" applyAlignment="1">
      <alignment horizontal="center"/>
    </xf>
    <xf numFmtId="164" fontId="1" fillId="0" borderId="0" xfId="15" applyNumberFormat="1" applyFont="1" applyFill="1" applyAlignment="1">
      <alignment/>
    </xf>
    <xf numFmtId="164" fontId="2" fillId="0" borderId="0" xfId="15" applyNumberFormat="1" applyFont="1" applyAlignment="1">
      <alignment horizontal="justify"/>
    </xf>
    <xf numFmtId="0" fontId="2" fillId="0" borderId="0" xfId="23" applyFont="1" applyAlignment="1">
      <alignment horizontal="justify"/>
      <protection/>
    </xf>
    <xf numFmtId="164" fontId="2" fillId="0" borderId="3" xfId="15" applyNumberFormat="1" applyFont="1" applyBorder="1" applyAlignment="1">
      <alignment/>
    </xf>
    <xf numFmtId="164" fontId="2" fillId="0" borderId="0" xfId="15" applyNumberFormat="1" applyFont="1" applyAlignment="1">
      <alignment horizontal="right"/>
    </xf>
    <xf numFmtId="164" fontId="2" fillId="0" borderId="4" xfId="15" applyNumberFormat="1" applyFont="1" applyBorder="1" applyAlignment="1">
      <alignment/>
    </xf>
    <xf numFmtId="164" fontId="2" fillId="0" borderId="0" xfId="23" applyNumberFormat="1" applyFont="1">
      <alignment/>
      <protection/>
    </xf>
    <xf numFmtId="0" fontId="2" fillId="0" borderId="0" xfId="23" applyFont="1" applyFill="1">
      <alignment/>
      <protection/>
    </xf>
    <xf numFmtId="0" fontId="2" fillId="0" borderId="0" xfId="23" applyFont="1" applyFill="1" applyAlignment="1">
      <alignment horizontal="center"/>
      <protection/>
    </xf>
    <xf numFmtId="164" fontId="2" fillId="0" borderId="0" xfId="15" applyNumberFormat="1" applyFont="1" applyFill="1" applyAlignment="1">
      <alignment horizontal="center"/>
    </xf>
    <xf numFmtId="164" fontId="2" fillId="0" borderId="1" xfId="15" applyNumberFormat="1" applyFont="1" applyFill="1" applyBorder="1" applyAlignment="1">
      <alignment horizontal="center"/>
    </xf>
    <xf numFmtId="0" fontId="2" fillId="0" borderId="0" xfId="23" applyFont="1" applyFill="1" quotePrefix="1">
      <alignment/>
      <protection/>
    </xf>
    <xf numFmtId="164" fontId="2" fillId="0" borderId="5" xfId="15" applyNumberFormat="1" applyFont="1" applyFill="1" applyBorder="1" applyAlignment="1">
      <alignment/>
    </xf>
    <xf numFmtId="164" fontId="2" fillId="0" borderId="5" xfId="15" applyNumberFormat="1" applyFont="1" applyFill="1" applyBorder="1" applyAlignment="1">
      <alignment horizontal="center"/>
    </xf>
    <xf numFmtId="0" fontId="1" fillId="0" borderId="0" xfId="23" applyFont="1" applyFill="1">
      <alignment/>
      <protection/>
    </xf>
    <xf numFmtId="0" fontId="2" fillId="0" borderId="0" xfId="23" applyFont="1" applyFill="1" applyAlignment="1">
      <alignment vertical="top" wrapText="1"/>
      <protection/>
    </xf>
    <xf numFmtId="0" fontId="2" fillId="0" borderId="0" xfId="23" applyFont="1" applyFill="1" applyAlignment="1">
      <alignment/>
      <protection/>
    </xf>
    <xf numFmtId="164" fontId="2" fillId="0" borderId="0" xfId="15" applyNumberFormat="1" applyFont="1" applyFill="1" applyBorder="1" applyAlignment="1">
      <alignment/>
    </xf>
    <xf numFmtId="164" fontId="2" fillId="0" borderId="0" xfId="15" applyNumberFormat="1" applyFont="1" applyFill="1" applyBorder="1" applyAlignment="1">
      <alignment horizontal="right"/>
    </xf>
    <xf numFmtId="164" fontId="2" fillId="0" borderId="3" xfId="15" applyNumberFormat="1" applyFont="1" applyFill="1" applyBorder="1" applyAlignment="1">
      <alignment/>
    </xf>
    <xf numFmtId="164" fontId="2" fillId="0" borderId="3" xfId="15" applyNumberFormat="1" applyFont="1" applyFill="1" applyBorder="1" applyAlignment="1">
      <alignment horizontal="center"/>
    </xf>
    <xf numFmtId="164" fontId="2" fillId="0" borderId="0" xfId="23" applyNumberFormat="1" applyFont="1" applyFill="1">
      <alignment/>
      <protection/>
    </xf>
    <xf numFmtId="164" fontId="8" fillId="0" borderId="0" xfId="15" applyNumberFormat="1" applyFont="1" applyFill="1" applyAlignment="1">
      <alignment/>
    </xf>
    <xf numFmtId="0" fontId="2" fillId="0" borderId="0" xfId="23" applyFont="1" applyFill="1" applyAlignment="1">
      <alignment horizontal="right"/>
      <protection/>
    </xf>
    <xf numFmtId="0" fontId="2" fillId="0" borderId="0" xfId="23" applyFont="1" applyBorder="1">
      <alignment/>
      <protection/>
    </xf>
    <xf numFmtId="0" fontId="2" fillId="0" borderId="0" xfId="23" applyFont="1" applyFill="1" applyBorder="1">
      <alignment/>
      <protection/>
    </xf>
    <xf numFmtId="41" fontId="2" fillId="0" borderId="0" xfId="23" applyNumberFormat="1" applyFont="1" applyFill="1">
      <alignment/>
      <protection/>
    </xf>
    <xf numFmtId="41" fontId="2" fillId="0" borderId="0" xfId="23" applyNumberFormat="1" applyFont="1" applyFill="1" applyBorder="1">
      <alignment/>
      <protection/>
    </xf>
    <xf numFmtId="166" fontId="3" fillId="0" borderId="0" xfId="23" applyNumberFormat="1" applyFont="1" applyFill="1" applyBorder="1" applyAlignment="1">
      <alignment horizontal="center"/>
      <protection/>
    </xf>
    <xf numFmtId="41" fontId="3" fillId="0" borderId="0" xfId="23" applyNumberFormat="1" applyFont="1" applyFill="1" applyAlignment="1">
      <alignment horizontal="center"/>
      <protection/>
    </xf>
    <xf numFmtId="166" fontId="3" fillId="0" borderId="2" xfId="23" applyNumberFormat="1" applyFont="1" applyFill="1" applyBorder="1" applyAlignment="1">
      <alignment horizontal="center"/>
      <protection/>
    </xf>
    <xf numFmtId="0" fontId="1" fillId="0" borderId="0" xfId="23" applyFont="1" applyAlignment="1">
      <alignment horizontal="center"/>
      <protection/>
    </xf>
    <xf numFmtId="164" fontId="1" fillId="0" borderId="0" xfId="15" applyNumberFormat="1" applyFont="1" applyAlignment="1">
      <alignment horizontal="center"/>
    </xf>
    <xf numFmtId="0" fontId="1" fillId="0" borderId="0" xfId="23" applyFont="1" applyAlignment="1" quotePrefix="1">
      <alignment/>
      <protection/>
    </xf>
    <xf numFmtId="0" fontId="1" fillId="0" borderId="0" xfId="0" applyFont="1" applyFill="1" applyAlignment="1">
      <alignment horizontal="right"/>
    </xf>
    <xf numFmtId="0" fontId="2" fillId="0" borderId="0" xfId="0" applyFont="1" applyFill="1" applyBorder="1" applyAlignment="1">
      <alignment/>
    </xf>
    <xf numFmtId="0" fontId="2" fillId="0" borderId="0" xfId="23" applyFont="1" applyFill="1" applyBorder="1" applyAlignment="1">
      <alignment horizontal="center"/>
      <protection/>
    </xf>
    <xf numFmtId="16" fontId="1" fillId="0" borderId="0" xfId="23" applyNumberFormat="1" applyFont="1" applyFill="1" applyAlignment="1">
      <alignment horizontal="center"/>
      <protection/>
    </xf>
    <xf numFmtId="0" fontId="1" fillId="0" borderId="0" xfId="23" applyFont="1" applyFill="1" applyAlignment="1" quotePrefix="1">
      <alignment/>
      <protection/>
    </xf>
    <xf numFmtId="0" fontId="1" fillId="0" borderId="0" xfId="23" applyFont="1" applyFill="1" applyAlignment="1">
      <alignment horizontal="center"/>
      <protection/>
    </xf>
    <xf numFmtId="15" fontId="1" fillId="0" borderId="0" xfId="23" applyNumberFormat="1" applyFont="1" applyAlignment="1">
      <alignment horizontal="center"/>
      <protection/>
    </xf>
    <xf numFmtId="15" fontId="2" fillId="0" borderId="0" xfId="23" applyNumberFormat="1" applyFont="1" applyFill="1" applyAlignment="1" quotePrefix="1">
      <alignment horizontal="center"/>
      <protection/>
    </xf>
    <xf numFmtId="164" fontId="2" fillId="0" borderId="6" xfId="15" applyNumberFormat="1" applyFont="1" applyFill="1" applyBorder="1" applyAlignment="1">
      <alignment/>
    </xf>
    <xf numFmtId="164" fontId="2" fillId="0" borderId="6" xfId="15" applyNumberFormat="1" applyFont="1" applyFill="1" applyBorder="1" applyAlignment="1">
      <alignment horizontal="center"/>
    </xf>
    <xf numFmtId="164" fontId="2" fillId="0" borderId="7" xfId="15" applyNumberFormat="1" applyFont="1" applyFill="1" applyBorder="1" applyAlignment="1">
      <alignment/>
    </xf>
    <xf numFmtId="164" fontId="2" fillId="0" borderId="7" xfId="15" applyNumberFormat="1" applyFont="1" applyFill="1" applyBorder="1" applyAlignment="1">
      <alignment horizontal="center"/>
    </xf>
    <xf numFmtId="164" fontId="2" fillId="0" borderId="7" xfId="15" applyNumberFormat="1" applyFont="1" applyFill="1" applyBorder="1" applyAlignment="1">
      <alignment horizontal="right"/>
    </xf>
    <xf numFmtId="164" fontId="2" fillId="0" borderId="8" xfId="15" applyNumberFormat="1" applyFont="1" applyFill="1" applyBorder="1" applyAlignment="1">
      <alignment/>
    </xf>
    <xf numFmtId="164" fontId="2" fillId="0" borderId="0" xfId="15" applyNumberFormat="1" applyFont="1" applyFill="1" applyAlignment="1">
      <alignment horizontal="right"/>
    </xf>
    <xf numFmtId="164" fontId="2" fillId="0" borderId="4" xfId="15" applyNumberFormat="1" applyFont="1" applyFill="1" applyBorder="1" applyAlignment="1">
      <alignment/>
    </xf>
    <xf numFmtId="164" fontId="1" fillId="0" borderId="0" xfId="23" applyNumberFormat="1" applyFont="1" applyFill="1">
      <alignment/>
      <protection/>
    </xf>
    <xf numFmtId="164" fontId="2" fillId="0" borderId="0" xfId="23" applyNumberFormat="1" applyFont="1" applyFill="1" applyAlignment="1">
      <alignment horizontal="center"/>
      <protection/>
    </xf>
    <xf numFmtId="165" fontId="2" fillId="0" borderId="0" xfId="23" applyNumberFormat="1" applyFont="1" applyFill="1" applyAlignment="1">
      <alignment horizontal="center"/>
      <protection/>
    </xf>
    <xf numFmtId="0" fontId="2" fillId="0" borderId="0" xfId="23" applyFont="1" applyFill="1" applyAlignment="1">
      <alignment horizontal="left"/>
      <protection/>
    </xf>
    <xf numFmtId="43" fontId="2" fillId="0" borderId="0" xfId="15" applyFont="1" applyFill="1" applyAlignment="1">
      <alignment horizontal="center"/>
    </xf>
    <xf numFmtId="43" fontId="2" fillId="0" borderId="0" xfId="23" applyNumberFormat="1" applyFont="1" applyFill="1" applyAlignment="1">
      <alignment horizontal="center"/>
      <protection/>
    </xf>
    <xf numFmtId="43" fontId="2" fillId="0" borderId="0" xfId="23" applyNumberFormat="1" applyFont="1" applyFill="1">
      <alignment/>
      <protection/>
    </xf>
    <xf numFmtId="0" fontId="1" fillId="0" borderId="0" xfId="23" applyFont="1" applyFill="1" applyAlignment="1">
      <alignment/>
      <protection/>
    </xf>
    <xf numFmtId="0" fontId="7" fillId="0" borderId="0" xfId="23" applyFont="1" applyFill="1" applyAlignment="1" quotePrefix="1">
      <alignment/>
      <protection/>
    </xf>
    <xf numFmtId="0" fontId="4" fillId="0" borderId="0" xfId="23" applyFont="1" applyFill="1" applyAlignment="1">
      <alignment horizontal="center"/>
      <protection/>
    </xf>
    <xf numFmtId="164" fontId="2" fillId="0" borderId="4" xfId="15" applyNumberFormat="1" applyFont="1" applyFill="1" applyBorder="1" applyAlignment="1">
      <alignment horizontal="center"/>
    </xf>
    <xf numFmtId="164" fontId="2" fillId="0" borderId="9" xfId="15" applyNumberFormat="1" applyFont="1" applyBorder="1" applyAlignment="1">
      <alignment/>
    </xf>
    <xf numFmtId="164" fontId="2" fillId="0" borderId="10" xfId="15" applyNumberFormat="1" applyFont="1" applyBorder="1" applyAlignment="1">
      <alignment/>
    </xf>
    <xf numFmtId="164" fontId="2" fillId="0" borderId="11" xfId="15" applyNumberFormat="1" applyFont="1" applyBorder="1" applyAlignment="1">
      <alignment/>
    </xf>
    <xf numFmtId="0" fontId="1" fillId="0" borderId="0" xfId="23" applyFont="1" applyFill="1" applyAlignment="1">
      <alignment horizontal="justify" vertical="top"/>
      <protection/>
    </xf>
    <xf numFmtId="0" fontId="2" fillId="0" borderId="0" xfId="23" applyFont="1" applyFill="1" applyAlignment="1">
      <alignment horizontal="justify" vertical="top"/>
      <protection/>
    </xf>
    <xf numFmtId="0" fontId="1" fillId="0" borderId="0" xfId="23" applyFont="1" applyFill="1" applyAlignment="1">
      <alignment horizontal="right"/>
      <protection/>
    </xf>
    <xf numFmtId="0" fontId="10" fillId="0" borderId="0" xfId="21" applyFont="1" applyFill="1" applyAlignment="1">
      <alignment horizontal="center"/>
      <protection/>
    </xf>
    <xf numFmtId="0" fontId="10" fillId="0" borderId="0" xfId="21" applyFont="1" applyFill="1">
      <alignment/>
      <protection/>
    </xf>
    <xf numFmtId="0" fontId="2" fillId="0" borderId="0" xfId="21" applyFont="1" applyFill="1">
      <alignment/>
      <protection/>
    </xf>
    <xf numFmtId="0" fontId="2" fillId="0" borderId="0" xfId="0" applyFont="1" applyFill="1" applyAlignment="1">
      <alignment horizontal="justify" vertical="top"/>
    </xf>
    <xf numFmtId="0" fontId="1" fillId="0" borderId="0" xfId="23" applyFont="1" applyFill="1" applyAlignment="1" quotePrefix="1">
      <alignment horizontal="left"/>
      <protection/>
    </xf>
    <xf numFmtId="0" fontId="1" fillId="0" borderId="0" xfId="23" applyFont="1" applyFill="1" applyAlignment="1">
      <alignment horizontal="left"/>
      <protection/>
    </xf>
    <xf numFmtId="0" fontId="2" fillId="0" borderId="0" xfId="23" applyNumberFormat="1" applyFont="1" applyFill="1" applyAlignment="1">
      <alignment horizontal="justify" vertical="top"/>
      <protection/>
    </xf>
    <xf numFmtId="0" fontId="2" fillId="0" borderId="0" xfId="22" applyFont="1" applyFill="1" applyAlignment="1">
      <alignment horizontal="justify" vertical="top"/>
      <protection/>
    </xf>
    <xf numFmtId="0" fontId="7" fillId="0" borderId="0" xfId="23" applyFont="1" applyFill="1" applyAlignment="1">
      <alignment horizontal="left"/>
      <protection/>
    </xf>
    <xf numFmtId="0" fontId="2" fillId="0" borderId="0" xfId="23" applyFont="1" applyFill="1" applyAlignment="1">
      <alignment vertical="top"/>
      <protection/>
    </xf>
    <xf numFmtId="0" fontId="9" fillId="0" borderId="0" xfId="23" applyFont="1" applyFill="1" applyAlignment="1">
      <alignment vertical="top" wrapText="1"/>
      <protection/>
    </xf>
    <xf numFmtId="0" fontId="1" fillId="0" borderId="0" xfId="21" applyFont="1" applyFill="1" applyAlignment="1">
      <alignment horizontal="center"/>
      <protection/>
    </xf>
    <xf numFmtId="0" fontId="12" fillId="0" borderId="0" xfId="21" applyFont="1" applyFill="1" applyBorder="1" applyAlignment="1">
      <alignment horizontal="center"/>
      <protection/>
    </xf>
    <xf numFmtId="0" fontId="12" fillId="0" borderId="0" xfId="23" applyFont="1" applyFill="1" applyAlignment="1">
      <alignment horizontal="center"/>
      <protection/>
    </xf>
    <xf numFmtId="0" fontId="12" fillId="0" borderId="0" xfId="21" applyFont="1" applyFill="1" applyAlignment="1">
      <alignment horizontal="center"/>
      <protection/>
    </xf>
    <xf numFmtId="0" fontId="1" fillId="0" borderId="0" xfId="21" applyFont="1" applyFill="1">
      <alignment/>
      <protection/>
    </xf>
    <xf numFmtId="15" fontId="12" fillId="0" borderId="0" xfId="21" applyNumberFormat="1" applyFont="1" applyFill="1">
      <alignment/>
      <protection/>
    </xf>
    <xf numFmtId="0" fontId="2" fillId="0" borderId="0" xfId="0" applyFont="1" applyFill="1" applyAlignment="1">
      <alignment vertical="top"/>
    </xf>
    <xf numFmtId="0" fontId="2" fillId="0" borderId="0" xfId="23" applyFont="1" applyFill="1" applyAlignment="1">
      <alignment vertical="center" wrapText="1"/>
      <protection/>
    </xf>
    <xf numFmtId="0" fontId="2" fillId="0" borderId="0" xfId="23" applyNumberFormat="1" applyFont="1" applyFill="1" applyAlignment="1">
      <alignment vertical="top" wrapText="1"/>
      <protection/>
    </xf>
    <xf numFmtId="164" fontId="2" fillId="0" borderId="0" xfId="15" applyNumberFormat="1" applyFont="1" applyFill="1" applyAlignment="1">
      <alignment horizontal="left" indent="1"/>
    </xf>
    <xf numFmtId="164" fontId="2" fillId="0" borderId="1" xfId="15" applyNumberFormat="1" applyFont="1" applyFill="1" applyBorder="1" applyAlignment="1">
      <alignment horizontal="left" indent="1"/>
    </xf>
    <xf numFmtId="164" fontId="2" fillId="0" borderId="3" xfId="15" applyNumberFormat="1" applyFont="1" applyFill="1" applyBorder="1" applyAlignment="1">
      <alignment horizontal="left" indent="1"/>
    </xf>
    <xf numFmtId="0" fontId="3" fillId="0" borderId="0" xfId="23" applyFont="1" applyFill="1" applyAlignment="1">
      <alignment horizontal="center"/>
      <protection/>
    </xf>
    <xf numFmtId="0" fontId="1" fillId="0" borderId="0" xfId="23" applyFont="1" applyFill="1" applyBorder="1" applyAlignment="1">
      <alignment horizontal="left"/>
      <protection/>
    </xf>
    <xf numFmtId="164" fontId="2" fillId="0" borderId="3" xfId="15" applyNumberFormat="1" applyFont="1" applyFill="1" applyBorder="1" applyAlignment="1">
      <alignment vertical="top" wrapText="1"/>
    </xf>
    <xf numFmtId="164" fontId="2" fillId="0" borderId="0" xfId="15" applyNumberFormat="1" applyFont="1" applyFill="1" applyAlignment="1">
      <alignment vertical="top" wrapText="1"/>
    </xf>
    <xf numFmtId="164" fontId="2" fillId="0" borderId="0" xfId="15" applyNumberFormat="1" applyFont="1" applyFill="1" applyBorder="1" applyAlignment="1">
      <alignment vertical="top" wrapText="1"/>
    </xf>
    <xf numFmtId="41" fontId="2" fillId="0" borderId="1" xfId="23" applyNumberFormat="1" applyFont="1" applyFill="1" applyBorder="1">
      <alignment/>
      <protection/>
    </xf>
    <xf numFmtId="0" fontId="0" fillId="0" borderId="0" xfId="0" applyFill="1" applyAlignment="1">
      <alignment/>
    </xf>
    <xf numFmtId="0" fontId="1" fillId="0" borderId="0" xfId="23" applyFont="1" applyFill="1" applyBorder="1">
      <alignment/>
      <protection/>
    </xf>
    <xf numFmtId="0" fontId="1" fillId="0" borderId="0" xfId="23" applyFont="1" applyFill="1" applyBorder="1" applyAlignment="1">
      <alignment horizontal="center"/>
      <protection/>
    </xf>
    <xf numFmtId="0" fontId="12" fillId="0" borderId="0" xfId="23" applyFont="1" applyFill="1" applyBorder="1">
      <alignment/>
      <protection/>
    </xf>
    <xf numFmtId="164" fontId="3" fillId="0" borderId="0" xfId="15" applyNumberFormat="1" applyFont="1" applyFill="1" applyBorder="1" applyAlignment="1">
      <alignment horizontal="center"/>
    </xf>
    <xf numFmtId="0" fontId="3" fillId="0" borderId="0" xfId="23" applyFont="1" applyFill="1" applyBorder="1" applyAlignment="1">
      <alignment horizontal="center"/>
      <protection/>
    </xf>
    <xf numFmtId="164" fontId="2" fillId="0" borderId="12" xfId="15" applyNumberFormat="1" applyFont="1" applyBorder="1" applyAlignment="1">
      <alignment/>
    </xf>
    <xf numFmtId="164" fontId="2" fillId="0" borderId="13" xfId="15" applyNumberFormat="1" applyFont="1" applyBorder="1" applyAlignment="1">
      <alignment/>
    </xf>
    <xf numFmtId="164" fontId="2" fillId="0" borderId="14" xfId="15" applyNumberFormat="1" applyFont="1" applyBorder="1" applyAlignment="1">
      <alignment/>
    </xf>
    <xf numFmtId="164" fontId="2" fillId="0" borderId="4" xfId="15" applyNumberFormat="1" applyFont="1" applyBorder="1" applyAlignment="1">
      <alignment horizontal="right"/>
    </xf>
    <xf numFmtId="164" fontId="2" fillId="0" borderId="1" xfId="15" applyNumberFormat="1" applyFont="1" applyBorder="1" applyAlignment="1">
      <alignment horizontal="right"/>
    </xf>
    <xf numFmtId="41" fontId="3" fillId="0" borderId="0" xfId="23" applyNumberFormat="1" applyFont="1" applyFill="1" applyBorder="1" applyAlignment="1">
      <alignment horizontal="center"/>
      <protection/>
    </xf>
    <xf numFmtId="41" fontId="3" fillId="0" borderId="1" xfId="23" applyNumberFormat="1" applyFont="1" applyFill="1" applyBorder="1" applyAlignment="1">
      <alignment horizontal="center"/>
      <protection/>
    </xf>
    <xf numFmtId="15" fontId="1" fillId="0" borderId="0" xfId="23" applyNumberFormat="1" applyFont="1" applyFill="1" applyAlignment="1">
      <alignment horizontal="center"/>
      <protection/>
    </xf>
    <xf numFmtId="15" fontId="1" fillId="0" borderId="0" xfId="23" applyNumberFormat="1" applyFont="1" applyFill="1" applyAlignment="1" quotePrefix="1">
      <alignment horizontal="center"/>
      <protection/>
    </xf>
    <xf numFmtId="0" fontId="1" fillId="0" borderId="0" xfId="23" applyFont="1" applyFill="1" applyAlignment="1">
      <alignment horizontal="center"/>
      <protection/>
    </xf>
    <xf numFmtId="0" fontId="2" fillId="0" borderId="0" xfId="0" applyFont="1" applyFill="1" applyAlignment="1">
      <alignment horizontal="justify" vertical="top"/>
    </xf>
    <xf numFmtId="0" fontId="2" fillId="0" borderId="0" xfId="23" applyFont="1" applyFill="1" applyAlignment="1">
      <alignment horizontal="justify" vertical="top" wrapText="1"/>
      <protection/>
    </xf>
    <xf numFmtId="0" fontId="0" fillId="0" borderId="0" xfId="0" applyAlignment="1">
      <alignment horizontal="justify" vertical="top"/>
    </xf>
    <xf numFmtId="0" fontId="2" fillId="0" borderId="0" xfId="0" applyFont="1" applyAlignment="1">
      <alignment horizontal="justify" vertical="top"/>
    </xf>
    <xf numFmtId="0" fontId="1" fillId="0" borderId="0" xfId="0" applyFont="1" applyFill="1" applyAlignment="1">
      <alignment horizontal="center"/>
    </xf>
    <xf numFmtId="0" fontId="2" fillId="0" borderId="0" xfId="23" applyFont="1" applyFill="1" applyAlignment="1">
      <alignment vertical="top" wrapText="1"/>
      <protection/>
    </xf>
    <xf numFmtId="0" fontId="2" fillId="0" borderId="0" xfId="23" applyNumberFormat="1" applyFont="1" applyAlignment="1">
      <alignment horizontal="justify" vertical="top"/>
      <protection/>
    </xf>
    <xf numFmtId="0" fontId="2" fillId="0" borderId="0" xfId="23" applyFont="1" applyAlignment="1">
      <alignment horizontal="justify" vertical="top"/>
      <protection/>
    </xf>
    <xf numFmtId="0" fontId="1" fillId="0" borderId="0" xfId="23" applyFont="1" applyFill="1" applyAlignment="1">
      <alignment horizontal="left" vertical="top"/>
      <protection/>
    </xf>
    <xf numFmtId="0" fontId="2" fillId="0" borderId="0" xfId="23" applyFont="1" applyFill="1" applyAlignment="1">
      <alignment horizontal="justify" vertical="top"/>
      <protection/>
    </xf>
    <xf numFmtId="0" fontId="2" fillId="0" borderId="0" xfId="22" applyFont="1" applyFill="1" applyAlignment="1">
      <alignment horizontal="justify" vertical="top"/>
      <protection/>
    </xf>
    <xf numFmtId="0" fontId="0" fillId="0" borderId="0" xfId="0" applyFill="1" applyAlignment="1">
      <alignment horizontal="justify" vertical="top"/>
    </xf>
    <xf numFmtId="0" fontId="2" fillId="0" borderId="0" xfId="23" applyNumberFormat="1" applyFont="1" applyFill="1" applyAlignment="1">
      <alignment horizontal="justify" vertical="top"/>
      <protection/>
    </xf>
    <xf numFmtId="0" fontId="2" fillId="0" borderId="0" xfId="23" applyFont="1" applyFill="1" applyAlignment="1">
      <alignment horizontal="left" vertical="top" wrapText="1"/>
      <protection/>
    </xf>
    <xf numFmtId="0" fontId="1" fillId="0" borderId="0" xfId="23" applyFont="1" applyFill="1" applyBorder="1" applyAlignment="1">
      <alignment vertical="top" wrapText="1"/>
      <protection/>
    </xf>
  </cellXfs>
  <cellStyles count="11">
    <cellStyle name="Normal" xfId="0"/>
    <cellStyle name="Comma" xfId="15"/>
    <cellStyle name="Comma [0]" xfId="16"/>
    <cellStyle name="Currency" xfId="17"/>
    <cellStyle name="Currency [0]" xfId="18"/>
    <cellStyle name="Followed Hyperlink" xfId="19"/>
    <cellStyle name="Hyperlink" xfId="20"/>
    <cellStyle name="Normal_business seg." xfId="21"/>
    <cellStyle name="Normal_CSB3Q04" xfId="22"/>
    <cellStyle name="Normal_GW 1Q2005 Qtrly Rpt"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65</xdr:row>
      <xdr:rowOff>47625</xdr:rowOff>
    </xdr:from>
    <xdr:ext cx="76200" cy="200025"/>
    <xdr:sp>
      <xdr:nvSpPr>
        <xdr:cNvPr id="1" name="TextBox 2"/>
        <xdr:cNvSpPr txBox="1">
          <a:spLocks noChangeArrowheads="1"/>
        </xdr:cNvSpPr>
      </xdr:nvSpPr>
      <xdr:spPr>
        <a:xfrm>
          <a:off x="2895600" y="12982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63</xdr:row>
      <xdr:rowOff>47625</xdr:rowOff>
    </xdr:from>
    <xdr:ext cx="76200" cy="200025"/>
    <xdr:sp>
      <xdr:nvSpPr>
        <xdr:cNvPr id="1" name="TextBox 2"/>
        <xdr:cNvSpPr txBox="1">
          <a:spLocks noChangeArrowheads="1"/>
        </xdr:cNvSpPr>
      </xdr:nvSpPr>
      <xdr:spPr>
        <a:xfrm>
          <a:off x="3933825" y="12325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100</xdr:row>
      <xdr:rowOff>47625</xdr:rowOff>
    </xdr:from>
    <xdr:ext cx="76200" cy="200025"/>
    <xdr:sp>
      <xdr:nvSpPr>
        <xdr:cNvPr id="1" name="TextBox 2"/>
        <xdr:cNvSpPr txBox="1">
          <a:spLocks noChangeArrowheads="1"/>
        </xdr:cNvSpPr>
      </xdr:nvSpPr>
      <xdr:spPr>
        <a:xfrm>
          <a:off x="3457575" y="16792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38100</xdr:colOff>
      <xdr:row>62</xdr:row>
      <xdr:rowOff>142875</xdr:rowOff>
    </xdr:from>
    <xdr:to>
      <xdr:col>1</xdr:col>
      <xdr:colOff>342900</xdr:colOff>
      <xdr:row>62</xdr:row>
      <xdr:rowOff>142875</xdr:rowOff>
    </xdr:to>
    <xdr:sp>
      <xdr:nvSpPr>
        <xdr:cNvPr id="2" name="Line 5"/>
        <xdr:cNvSpPr>
          <a:spLocks/>
        </xdr:cNvSpPr>
      </xdr:nvSpPr>
      <xdr:spPr>
        <a:xfrm>
          <a:off x="38100" y="10363200"/>
          <a:ext cx="5143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198</xdr:row>
      <xdr:rowOff>0</xdr:rowOff>
    </xdr:from>
    <xdr:to>
      <xdr:col>8</xdr:col>
      <xdr:colOff>523875</xdr:colOff>
      <xdr:row>198</xdr:row>
      <xdr:rowOff>0</xdr:rowOff>
    </xdr:to>
    <xdr:sp>
      <xdr:nvSpPr>
        <xdr:cNvPr id="1" name="Text 18"/>
        <xdr:cNvSpPr txBox="1">
          <a:spLocks noChangeArrowheads="1"/>
        </xdr:cNvSpPr>
      </xdr:nvSpPr>
      <xdr:spPr>
        <a:xfrm>
          <a:off x="371475" y="39338250"/>
          <a:ext cx="61055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19050</xdr:colOff>
      <xdr:row>122</xdr:row>
      <xdr:rowOff>0</xdr:rowOff>
    </xdr:from>
    <xdr:to>
      <xdr:col>8</xdr:col>
      <xdr:colOff>514350</xdr:colOff>
      <xdr:row>122</xdr:row>
      <xdr:rowOff>0</xdr:rowOff>
    </xdr:to>
    <xdr:sp>
      <xdr:nvSpPr>
        <xdr:cNvPr id="2" name="TextBox 2"/>
        <xdr:cNvSpPr txBox="1">
          <a:spLocks noChangeArrowheads="1"/>
        </xdr:cNvSpPr>
      </xdr:nvSpPr>
      <xdr:spPr>
        <a:xfrm>
          <a:off x="381000" y="24136350"/>
          <a:ext cx="608647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122</xdr:row>
      <xdr:rowOff>0</xdr:rowOff>
    </xdr:from>
    <xdr:to>
      <xdr:col>8</xdr:col>
      <xdr:colOff>447675</xdr:colOff>
      <xdr:row>122</xdr:row>
      <xdr:rowOff>0</xdr:rowOff>
    </xdr:to>
    <xdr:sp>
      <xdr:nvSpPr>
        <xdr:cNvPr id="3" name="TextBox 3"/>
        <xdr:cNvSpPr txBox="1">
          <a:spLocks noChangeArrowheads="1"/>
        </xdr:cNvSpPr>
      </xdr:nvSpPr>
      <xdr:spPr>
        <a:xfrm>
          <a:off x="361950" y="24136350"/>
          <a:ext cx="603885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30</xdr:row>
      <xdr:rowOff>0</xdr:rowOff>
    </xdr:from>
    <xdr:to>
      <xdr:col>8</xdr:col>
      <xdr:colOff>419100</xdr:colOff>
      <xdr:row>30</xdr:row>
      <xdr:rowOff>0</xdr:rowOff>
    </xdr:to>
    <xdr:sp>
      <xdr:nvSpPr>
        <xdr:cNvPr id="4" name="Text 18"/>
        <xdr:cNvSpPr txBox="1">
          <a:spLocks noChangeArrowheads="1"/>
        </xdr:cNvSpPr>
      </xdr:nvSpPr>
      <xdr:spPr>
        <a:xfrm>
          <a:off x="371475" y="5734050"/>
          <a:ext cx="60007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63"/>
  <sheetViews>
    <sheetView view="pageBreakPreview" zoomScaleSheetLayoutView="100" workbookViewId="0" topLeftCell="A8">
      <pane ySplit="2100" topLeftCell="BM30" activePane="bottomLeft" state="split"/>
      <selection pane="topLeft" activeCell="A11" sqref="A11"/>
      <selection pane="bottomLeft" activeCell="D39" sqref="D39"/>
    </sheetView>
  </sheetViews>
  <sheetFormatPr defaultColWidth="9.140625" defaultRowHeight="12.75"/>
  <cols>
    <col min="1" max="1" width="38.140625" style="29" customWidth="1"/>
    <col min="2" max="2" width="12.57421875" style="29" customWidth="1"/>
    <col min="3" max="3" width="2.00390625" style="29" customWidth="1"/>
    <col min="4" max="4" width="13.140625" style="30" customWidth="1"/>
    <col min="5" max="5" width="2.00390625" style="29" customWidth="1"/>
    <col min="6" max="6" width="11.140625" style="30" customWidth="1"/>
    <col min="7" max="7" width="2.00390625" style="29" customWidth="1"/>
    <col min="8" max="8" width="12.28125" style="30" customWidth="1"/>
    <col min="9" max="16384" width="9.140625" style="29" customWidth="1"/>
  </cols>
  <sheetData>
    <row r="1" spans="1:8" ht="15.75" customHeight="1">
      <c r="A1" s="1" t="s">
        <v>255</v>
      </c>
      <c r="B1" s="79"/>
      <c r="C1" s="79"/>
      <c r="D1" s="79"/>
      <c r="E1" s="79"/>
      <c r="F1" s="79"/>
      <c r="G1" s="79"/>
      <c r="H1" s="79"/>
    </row>
    <row r="2" spans="1:8" ht="15.75" customHeight="1">
      <c r="A2" s="80" t="s">
        <v>256</v>
      </c>
      <c r="B2" s="79"/>
      <c r="C2" s="79"/>
      <c r="D2" s="79"/>
      <c r="E2" s="79"/>
      <c r="F2" s="79"/>
      <c r="G2" s="79"/>
      <c r="H2" s="79"/>
    </row>
    <row r="3" spans="1:8" ht="15.75" customHeight="1">
      <c r="A3" s="80"/>
      <c r="B3" s="79"/>
      <c r="C3" s="79"/>
      <c r="D3" s="79"/>
      <c r="E3" s="79"/>
      <c r="F3" s="79"/>
      <c r="G3" s="79"/>
      <c r="H3" s="79"/>
    </row>
    <row r="4" ht="15.75" customHeight="1">
      <c r="A4" s="1" t="s">
        <v>63</v>
      </c>
    </row>
    <row r="5" ht="15.75" customHeight="1">
      <c r="A5" s="36" t="s">
        <v>257</v>
      </c>
    </row>
    <row r="6" spans="1:2" ht="15.75" customHeight="1">
      <c r="A6" s="36" t="s">
        <v>139</v>
      </c>
      <c r="B6" s="30"/>
    </row>
    <row r="7" spans="1:2" ht="15.75" customHeight="1">
      <c r="A7" s="36"/>
      <c r="B7" s="30"/>
    </row>
    <row r="8" spans="1:8" ht="15.75" customHeight="1">
      <c r="A8" s="36"/>
      <c r="B8" s="133" t="s">
        <v>140</v>
      </c>
      <c r="C8" s="133"/>
      <c r="D8" s="133"/>
      <c r="F8" s="133" t="s">
        <v>141</v>
      </c>
      <c r="G8" s="133"/>
      <c r="H8" s="133"/>
    </row>
    <row r="9" spans="2:8" ht="15.75" customHeight="1">
      <c r="B9" s="61"/>
      <c r="C9" s="61"/>
      <c r="D9" s="61" t="s">
        <v>142</v>
      </c>
      <c r="E9" s="61"/>
      <c r="F9" s="61"/>
      <c r="G9" s="61"/>
      <c r="H9" s="61" t="s">
        <v>142</v>
      </c>
    </row>
    <row r="10" spans="2:8" ht="15.75" customHeight="1">
      <c r="B10" s="61" t="s">
        <v>143</v>
      </c>
      <c r="C10" s="61"/>
      <c r="D10" s="61" t="s">
        <v>144</v>
      </c>
      <c r="E10" s="61"/>
      <c r="F10" s="61" t="s">
        <v>143</v>
      </c>
      <c r="G10" s="61"/>
      <c r="H10" s="61" t="s">
        <v>144</v>
      </c>
    </row>
    <row r="11" spans="2:8" ht="15.75" customHeight="1">
      <c r="B11" s="61" t="s">
        <v>145</v>
      </c>
      <c r="C11" s="61"/>
      <c r="D11" s="61" t="s">
        <v>145</v>
      </c>
      <c r="E11" s="61"/>
      <c r="F11" s="61" t="s">
        <v>146</v>
      </c>
      <c r="G11" s="61"/>
      <c r="H11" s="61" t="s">
        <v>147</v>
      </c>
    </row>
    <row r="12" spans="2:8" ht="15.75" customHeight="1">
      <c r="B12" s="81" t="s">
        <v>258</v>
      </c>
      <c r="C12" s="81"/>
      <c r="D12" s="81" t="s">
        <v>163</v>
      </c>
      <c r="E12" s="81"/>
      <c r="F12" s="81" t="s">
        <v>258</v>
      </c>
      <c r="G12" s="81"/>
      <c r="H12" s="81" t="s">
        <v>163</v>
      </c>
    </row>
    <row r="13" spans="2:8" ht="15.75" customHeight="1">
      <c r="B13" s="61" t="s">
        <v>61</v>
      </c>
      <c r="C13" s="36"/>
      <c r="D13" s="61" t="s">
        <v>61</v>
      </c>
      <c r="E13" s="36"/>
      <c r="F13" s="61" t="s">
        <v>61</v>
      </c>
      <c r="G13" s="36"/>
      <c r="H13" s="61" t="s">
        <v>61</v>
      </c>
    </row>
    <row r="14" ht="15.75" customHeight="1"/>
    <row r="15" spans="1:8" s="4" customFormat="1" ht="15.75" customHeight="1">
      <c r="A15" s="22" t="s">
        <v>64</v>
      </c>
      <c r="B15" s="4">
        <v>22497</v>
      </c>
      <c r="D15" s="31" t="s">
        <v>71</v>
      </c>
      <c r="F15" s="4">
        <v>33276</v>
      </c>
      <c r="H15" s="31" t="s">
        <v>71</v>
      </c>
    </row>
    <row r="16" spans="4:8" s="4" customFormat="1" ht="15.75" customHeight="1">
      <c r="D16" s="31"/>
      <c r="H16" s="31"/>
    </row>
    <row r="17" spans="1:8" s="4" customFormat="1" ht="15.75" customHeight="1">
      <c r="A17" s="4" t="s">
        <v>65</v>
      </c>
      <c r="B17" s="4">
        <v>-15501</v>
      </c>
      <c r="D17" s="31" t="s">
        <v>71</v>
      </c>
      <c r="F17" s="4">
        <v>-22186</v>
      </c>
      <c r="H17" s="31" t="s">
        <v>71</v>
      </c>
    </row>
    <row r="18" spans="2:8" s="4" customFormat="1" ht="15.75" customHeight="1">
      <c r="B18" s="5"/>
      <c r="D18" s="5"/>
      <c r="F18" s="5"/>
      <c r="H18" s="5"/>
    </row>
    <row r="19" spans="1:8" s="4" customFormat="1" ht="15.75" customHeight="1">
      <c r="A19" s="4" t="s">
        <v>148</v>
      </c>
      <c r="B19" s="4">
        <f>SUM(B15:B18)</f>
        <v>6996</v>
      </c>
      <c r="D19" s="31" t="s">
        <v>71</v>
      </c>
      <c r="F19" s="4">
        <f>SUM(F15:F18)</f>
        <v>11090</v>
      </c>
      <c r="H19" s="31" t="s">
        <v>71</v>
      </c>
    </row>
    <row r="20" spans="4:8" s="4" customFormat="1" ht="15.75" customHeight="1">
      <c r="D20" s="31"/>
      <c r="H20" s="31"/>
    </row>
    <row r="21" spans="1:8" s="4" customFormat="1" ht="15.75" customHeight="1">
      <c r="A21" s="29" t="s">
        <v>66</v>
      </c>
      <c r="B21" s="4">
        <v>43</v>
      </c>
      <c r="D21" s="31" t="s">
        <v>71</v>
      </c>
      <c r="F21" s="4">
        <v>47</v>
      </c>
      <c r="H21" s="31" t="s">
        <v>71</v>
      </c>
    </row>
    <row r="22" spans="4:8" s="4" customFormat="1" ht="15.75" customHeight="1">
      <c r="D22" s="31"/>
      <c r="H22" s="31"/>
    </row>
    <row r="23" spans="1:8" s="4" customFormat="1" ht="15.75" customHeight="1">
      <c r="A23" s="2" t="s">
        <v>131</v>
      </c>
      <c r="B23" s="4">
        <v>-588</v>
      </c>
      <c r="D23" s="31" t="s">
        <v>71</v>
      </c>
      <c r="F23" s="4">
        <v>-869</v>
      </c>
      <c r="H23" s="31" t="s">
        <v>71</v>
      </c>
    </row>
    <row r="24" spans="1:8" s="4" customFormat="1" ht="15.75" customHeight="1">
      <c r="A24" s="2"/>
      <c r="D24" s="31"/>
      <c r="H24" s="31"/>
    </row>
    <row r="25" spans="1:8" s="4" customFormat="1" ht="15.75" customHeight="1">
      <c r="A25" s="2" t="s">
        <v>295</v>
      </c>
      <c r="B25" s="4">
        <v>-613</v>
      </c>
      <c r="D25" s="31" t="s">
        <v>296</v>
      </c>
      <c r="F25" s="4">
        <v>-996</v>
      </c>
      <c r="H25" s="31" t="s">
        <v>296</v>
      </c>
    </row>
    <row r="26" spans="1:8" s="4" customFormat="1" ht="15.75" customHeight="1">
      <c r="A26" s="29"/>
      <c r="D26" s="31"/>
      <c r="H26" s="31"/>
    </row>
    <row r="27" spans="1:8" s="4" customFormat="1" ht="15.75" customHeight="1">
      <c r="A27" s="2" t="s">
        <v>67</v>
      </c>
      <c r="B27" s="4">
        <v>-907</v>
      </c>
      <c r="D27" s="31" t="s">
        <v>71</v>
      </c>
      <c r="F27" s="4">
        <v>-1313</v>
      </c>
      <c r="H27" s="31" t="s">
        <v>71</v>
      </c>
    </row>
    <row r="28" spans="1:8" s="4" customFormat="1" ht="15.75" customHeight="1">
      <c r="A28" s="29"/>
      <c r="B28" s="32"/>
      <c r="D28" s="32"/>
      <c r="F28" s="32"/>
      <c r="H28" s="32"/>
    </row>
    <row r="29" spans="1:8" s="4" customFormat="1" ht="15.75" customHeight="1">
      <c r="A29" s="29" t="s">
        <v>149</v>
      </c>
      <c r="B29" s="31">
        <f>SUM(B19:B28)</f>
        <v>4931</v>
      </c>
      <c r="C29" s="31">
        <f>SUM(C19:C28)</f>
        <v>0</v>
      </c>
      <c r="D29" s="31" t="s">
        <v>71</v>
      </c>
      <c r="F29" s="31">
        <f>SUM(F19:F28)</f>
        <v>7959</v>
      </c>
      <c r="G29" s="31">
        <f>SUM(G19:G28)</f>
        <v>0</v>
      </c>
      <c r="H29" s="31" t="s">
        <v>71</v>
      </c>
    </row>
    <row r="30" s="4" customFormat="1" ht="15.75" customHeight="1">
      <c r="A30" s="29"/>
    </row>
    <row r="31" spans="1:8" s="4" customFormat="1" ht="15.75" customHeight="1">
      <c r="A31" s="2" t="s">
        <v>68</v>
      </c>
      <c r="B31" s="31">
        <v>-206</v>
      </c>
      <c r="D31" s="31" t="s">
        <v>71</v>
      </c>
      <c r="F31" s="31">
        <v>-487</v>
      </c>
      <c r="H31" s="31" t="s">
        <v>71</v>
      </c>
    </row>
    <row r="32" spans="1:8" s="4" customFormat="1" ht="15.75" customHeight="1">
      <c r="A32" s="29"/>
      <c r="B32" s="32"/>
      <c r="C32" s="39"/>
      <c r="D32" s="32"/>
      <c r="E32" s="39"/>
      <c r="F32" s="32"/>
      <c r="G32" s="39"/>
      <c r="H32" s="32"/>
    </row>
    <row r="33" spans="1:8" s="4" customFormat="1" ht="15.75" customHeight="1">
      <c r="A33" s="29" t="s">
        <v>150</v>
      </c>
      <c r="B33" s="39"/>
      <c r="D33" s="39"/>
      <c r="F33" s="39"/>
      <c r="H33" s="39"/>
    </row>
    <row r="34" spans="1:8" s="4" customFormat="1" ht="15.75" customHeight="1">
      <c r="A34" s="29" t="s">
        <v>151</v>
      </c>
      <c r="B34" s="31">
        <f>SUM(B29:B33)</f>
        <v>4725</v>
      </c>
      <c r="D34" s="31" t="s">
        <v>71</v>
      </c>
      <c r="F34" s="31">
        <f>SUM(F29:F33)</f>
        <v>7472</v>
      </c>
      <c r="H34" s="31" t="s">
        <v>71</v>
      </c>
    </row>
    <row r="35" s="4" customFormat="1" ht="15.75" customHeight="1">
      <c r="A35" s="29"/>
    </row>
    <row r="36" spans="1:8" s="4" customFormat="1" ht="15.75" customHeight="1">
      <c r="A36" s="29" t="s">
        <v>152</v>
      </c>
      <c r="B36" s="31">
        <v>101</v>
      </c>
      <c r="D36" s="31" t="s">
        <v>71</v>
      </c>
      <c r="F36" s="31">
        <v>253</v>
      </c>
      <c r="H36" s="31" t="s">
        <v>71</v>
      </c>
    </row>
    <row r="37" spans="1:8" s="4" customFormat="1" ht="15.75" customHeight="1">
      <c r="A37" s="29"/>
      <c r="B37" s="32"/>
      <c r="D37" s="32"/>
      <c r="F37" s="32"/>
      <c r="H37" s="32"/>
    </row>
    <row r="38" spans="1:8" s="4" customFormat="1" ht="15.75" customHeight="1">
      <c r="A38" s="36" t="s">
        <v>279</v>
      </c>
      <c r="B38" s="31">
        <f>SUM(B34:B36)</f>
        <v>4826</v>
      </c>
      <c r="D38" s="31" t="s">
        <v>71</v>
      </c>
      <c r="F38" s="31">
        <f>SUM(F34:F36)</f>
        <v>7725</v>
      </c>
      <c r="H38" s="31" t="s">
        <v>71</v>
      </c>
    </row>
    <row r="39" spans="1:8" s="4" customFormat="1" ht="15.75" customHeight="1">
      <c r="A39" s="29"/>
      <c r="B39" s="31"/>
      <c r="D39" s="31"/>
      <c r="F39" s="31"/>
      <c r="H39" s="31"/>
    </row>
    <row r="40" spans="1:8" s="4" customFormat="1" ht="15.75" customHeight="1">
      <c r="A40" s="29" t="s">
        <v>57</v>
      </c>
      <c r="B40" s="31">
        <v>-1254</v>
      </c>
      <c r="D40" s="31" t="s">
        <v>71</v>
      </c>
      <c r="F40" s="31">
        <v>-2023</v>
      </c>
      <c r="H40" s="31" t="s">
        <v>71</v>
      </c>
    </row>
    <row r="41" spans="1:8" s="4" customFormat="1" ht="15.75" customHeight="1">
      <c r="A41" s="29"/>
      <c r="B41" s="32"/>
      <c r="D41" s="32"/>
      <c r="F41" s="32"/>
      <c r="H41" s="32"/>
    </row>
    <row r="42" spans="1:8" s="4" customFormat="1" ht="15.75" customHeight="1">
      <c r="A42" s="36" t="s">
        <v>278</v>
      </c>
      <c r="B42" s="82">
        <f>SUM(B38:B41)</f>
        <v>3572</v>
      </c>
      <c r="D42" s="31" t="s">
        <v>71</v>
      </c>
      <c r="F42" s="82">
        <f>SUM(F38:F41)</f>
        <v>5702</v>
      </c>
      <c r="H42" s="31" t="s">
        <v>71</v>
      </c>
    </row>
    <row r="43" spans="2:8" s="4" customFormat="1" ht="15.75" customHeight="1">
      <c r="B43" s="39"/>
      <c r="C43" s="39"/>
      <c r="D43" s="19"/>
      <c r="E43" s="39"/>
      <c r="F43" s="39"/>
      <c r="G43" s="39"/>
      <c r="H43" s="19"/>
    </row>
    <row r="44" spans="1:8" s="4" customFormat="1" ht="15.75" customHeight="1">
      <c r="A44" s="29" t="s">
        <v>70</v>
      </c>
      <c r="B44" s="4">
        <v>0</v>
      </c>
      <c r="D44" s="31" t="s">
        <v>71</v>
      </c>
      <c r="F44" s="4">
        <v>0</v>
      </c>
      <c r="H44" s="31" t="s">
        <v>71</v>
      </c>
    </row>
    <row r="45" spans="2:8" s="4" customFormat="1" ht="15.75" customHeight="1">
      <c r="B45" s="32"/>
      <c r="D45" s="32"/>
      <c r="F45" s="32"/>
      <c r="H45" s="32"/>
    </row>
    <row r="46" spans="1:8" s="4" customFormat="1" ht="15.75" customHeight="1" thickBot="1">
      <c r="A46" s="36" t="s">
        <v>153</v>
      </c>
      <c r="B46" s="8">
        <f>SUM(B42:B45)</f>
        <v>3572</v>
      </c>
      <c r="D46" s="21" t="s">
        <v>71</v>
      </c>
      <c r="F46" s="8">
        <f>SUM(F42:F45)</f>
        <v>5702</v>
      </c>
      <c r="H46" s="21" t="s">
        <v>71</v>
      </c>
    </row>
    <row r="47" spans="1:8" s="4" customFormat="1" ht="15.75" customHeight="1" thickTop="1">
      <c r="A47" s="29"/>
      <c r="D47" s="31"/>
      <c r="F47" s="31"/>
      <c r="H47" s="31"/>
    </row>
    <row r="48" spans="1:8" s="4" customFormat="1" ht="15.75" customHeight="1">
      <c r="A48" s="135" t="s">
        <v>277</v>
      </c>
      <c r="D48" s="31"/>
      <c r="F48" s="31"/>
      <c r="H48" s="31"/>
    </row>
    <row r="49" spans="1:8" s="4" customFormat="1" ht="10.5" customHeight="1">
      <c r="A49" s="136"/>
      <c r="B49" s="18"/>
      <c r="D49" s="19"/>
      <c r="F49" s="18"/>
      <c r="H49" s="19"/>
    </row>
    <row r="50" spans="1:8" s="4" customFormat="1" ht="15.75" customHeight="1" thickBot="1">
      <c r="A50" s="136"/>
      <c r="B50" s="20">
        <v>0.02</v>
      </c>
      <c r="D50" s="21" t="s">
        <v>71</v>
      </c>
      <c r="F50" s="20">
        <v>0.09</v>
      </c>
      <c r="H50" s="21" t="s">
        <v>71</v>
      </c>
    </row>
    <row r="51" spans="1:8" s="4" customFormat="1" ht="15.75" customHeight="1" thickTop="1">
      <c r="A51" s="29"/>
      <c r="D51" s="31"/>
      <c r="F51" s="31"/>
      <c r="H51" s="31"/>
    </row>
    <row r="52" spans="1:8" s="4" customFormat="1" ht="15.75" customHeight="1" thickBot="1">
      <c r="A52" s="29" t="s">
        <v>154</v>
      </c>
      <c r="B52" s="20">
        <v>0</v>
      </c>
      <c r="D52" s="21" t="s">
        <v>71</v>
      </c>
      <c r="F52" s="20">
        <v>0</v>
      </c>
      <c r="H52" s="21" t="s">
        <v>71</v>
      </c>
    </row>
    <row r="53" spans="1:8" s="4" customFormat="1" ht="15.75" customHeight="1" thickTop="1">
      <c r="A53" s="29"/>
      <c r="B53" s="18"/>
      <c r="D53" s="19"/>
      <c r="F53" s="18"/>
      <c r="H53" s="19"/>
    </row>
    <row r="54" spans="1:8" s="4" customFormat="1" ht="15.75" customHeight="1">
      <c r="A54" s="29" t="s">
        <v>155</v>
      </c>
      <c r="B54" s="18"/>
      <c r="D54" s="19"/>
      <c r="F54" s="18"/>
      <c r="H54" s="19"/>
    </row>
    <row r="55" spans="4:8" s="4" customFormat="1" ht="15.75" customHeight="1">
      <c r="D55" s="31"/>
      <c r="F55" s="31"/>
      <c r="H55" s="31"/>
    </row>
    <row r="56" spans="1:8" s="4" customFormat="1" ht="15.75" customHeight="1">
      <c r="A56" s="4" t="s">
        <v>156</v>
      </c>
      <c r="D56" s="31"/>
      <c r="F56" s="31"/>
      <c r="H56" s="31"/>
    </row>
    <row r="57" spans="4:8" s="4" customFormat="1" ht="15.75" customHeight="1">
      <c r="D57" s="31"/>
      <c r="F57" s="31"/>
      <c r="H57" s="31"/>
    </row>
    <row r="58" spans="1:8" s="4" customFormat="1" ht="15.75" customHeight="1">
      <c r="A58" s="134" t="s">
        <v>259</v>
      </c>
      <c r="B58" s="134"/>
      <c r="C58" s="134"/>
      <c r="D58" s="134"/>
      <c r="E58" s="134"/>
      <c r="F58" s="134"/>
      <c r="G58" s="134"/>
      <c r="H58" s="134"/>
    </row>
    <row r="59" spans="1:8" s="4" customFormat="1" ht="15.75" customHeight="1">
      <c r="A59" s="134"/>
      <c r="B59" s="134"/>
      <c r="C59" s="134"/>
      <c r="D59" s="134"/>
      <c r="E59" s="134"/>
      <c r="F59" s="134"/>
      <c r="G59" s="134"/>
      <c r="H59" s="134"/>
    </row>
    <row r="60" spans="4:8" s="4" customFormat="1" ht="15.75" customHeight="1">
      <c r="D60" s="31"/>
      <c r="F60" s="31"/>
      <c r="H60" s="31"/>
    </row>
    <row r="61" spans="1:8" s="4" customFormat="1" ht="15.75" customHeight="1">
      <c r="A61" s="134" t="s">
        <v>266</v>
      </c>
      <c r="B61" s="134"/>
      <c r="C61" s="134"/>
      <c r="D61" s="134"/>
      <c r="E61" s="134"/>
      <c r="F61" s="134"/>
      <c r="G61" s="134"/>
      <c r="H61" s="134"/>
    </row>
    <row r="62" spans="1:8" s="4" customFormat="1" ht="15.75" customHeight="1">
      <c r="A62" s="134"/>
      <c r="B62" s="134"/>
      <c r="C62" s="134"/>
      <c r="D62" s="134"/>
      <c r="E62" s="134"/>
      <c r="F62" s="134"/>
      <c r="G62" s="134"/>
      <c r="H62" s="134"/>
    </row>
    <row r="63" spans="1:8" ht="15.75" customHeight="1">
      <c r="A63" s="134"/>
      <c r="B63" s="134"/>
      <c r="C63" s="134"/>
      <c r="D63" s="134"/>
      <c r="E63" s="134"/>
      <c r="F63" s="134"/>
      <c r="G63" s="134"/>
      <c r="H63" s="134"/>
    </row>
    <row r="64" ht="15.75" customHeight="1"/>
    <row r="65" ht="15.75" customHeight="1"/>
    <row r="66" ht="15.75" customHeight="1"/>
    <row r="67" ht="15.75" customHeight="1"/>
    <row r="68" ht="15.75" customHeight="1"/>
  </sheetData>
  <mergeCells count="5">
    <mergeCell ref="F8:H8"/>
    <mergeCell ref="B8:D8"/>
    <mergeCell ref="A58:H59"/>
    <mergeCell ref="A61:H63"/>
    <mergeCell ref="A48:A50"/>
  </mergeCells>
  <printOptions/>
  <pageMargins left="1" right="0.75" top="0.5" bottom="0.5" header="0.5" footer="0.5"/>
  <pageSetup fitToHeight="1" fitToWidth="1" horizontalDpi="300" verticalDpi="300" orientation="portrait" paperSize="9" scale="8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61"/>
  <sheetViews>
    <sheetView view="pageBreakPreview" zoomScaleSheetLayoutView="100" workbookViewId="0" topLeftCell="A13">
      <selection activeCell="A25" sqref="A25"/>
    </sheetView>
  </sheetViews>
  <sheetFormatPr defaultColWidth="9.140625" defaultRowHeight="12.75"/>
  <cols>
    <col min="1" max="1" width="53.7109375" style="29" customWidth="1"/>
    <col min="2" max="2" width="12.57421875" style="29" customWidth="1"/>
    <col min="3" max="3" width="3.7109375" style="29" customWidth="1"/>
    <col min="4" max="4" width="12.57421875" style="30" bestFit="1" customWidth="1"/>
    <col min="5" max="5" width="2.00390625" style="29" customWidth="1"/>
    <col min="6" max="6" width="10.28125" style="30" bestFit="1" customWidth="1"/>
    <col min="7" max="7" width="2.00390625" style="29" customWidth="1"/>
    <col min="8" max="8" width="11.28125" style="30" bestFit="1" customWidth="1"/>
    <col min="9" max="16384" width="9.140625" style="29" customWidth="1"/>
  </cols>
  <sheetData>
    <row r="1" ht="15.75" customHeight="1">
      <c r="A1" s="1" t="s">
        <v>255</v>
      </c>
    </row>
    <row r="2" ht="15.75" customHeight="1">
      <c r="A2" s="60" t="s">
        <v>256</v>
      </c>
    </row>
    <row r="3" ht="15.75" customHeight="1">
      <c r="A3" s="60"/>
    </row>
    <row r="4" ht="15.75" customHeight="1">
      <c r="A4" s="36" t="s">
        <v>260</v>
      </c>
    </row>
    <row r="5" ht="15.75" customHeight="1">
      <c r="A5" s="36" t="s">
        <v>139</v>
      </c>
    </row>
    <row r="6" spans="2:4" ht="15.75" customHeight="1">
      <c r="B6" s="58"/>
      <c r="D6" s="61" t="s">
        <v>157</v>
      </c>
    </row>
    <row r="7" spans="2:4" ht="15.75" customHeight="1">
      <c r="B7" s="30"/>
      <c r="D7" s="61" t="s">
        <v>158</v>
      </c>
    </row>
    <row r="8" spans="2:4" ht="15.75" customHeight="1">
      <c r="B8" s="61" t="s">
        <v>159</v>
      </c>
      <c r="D8" s="61" t="s">
        <v>160</v>
      </c>
    </row>
    <row r="9" spans="2:4" ht="15.75" customHeight="1">
      <c r="B9" s="61" t="s">
        <v>161</v>
      </c>
      <c r="D9" s="61" t="s">
        <v>162</v>
      </c>
    </row>
    <row r="10" spans="2:4" ht="15.75" customHeight="1">
      <c r="B10" s="61" t="s">
        <v>145</v>
      </c>
      <c r="D10" s="61" t="s">
        <v>281</v>
      </c>
    </row>
    <row r="11" spans="2:4" ht="15.75" customHeight="1">
      <c r="B11" s="61" t="s">
        <v>258</v>
      </c>
      <c r="C11" s="36"/>
      <c r="D11" s="59" t="s">
        <v>163</v>
      </c>
    </row>
    <row r="12" spans="2:4" ht="15.75" customHeight="1">
      <c r="B12" s="61" t="s">
        <v>61</v>
      </c>
      <c r="C12" s="36"/>
      <c r="D12" s="61" t="s">
        <v>61</v>
      </c>
    </row>
    <row r="13" ht="15.75" customHeight="1">
      <c r="A13" s="36" t="s">
        <v>48</v>
      </c>
    </row>
    <row r="14" spans="1:8" s="4" customFormat="1" ht="15.75" customHeight="1">
      <c r="A14" s="7" t="s">
        <v>164</v>
      </c>
      <c r="B14" s="4">
        <v>62072</v>
      </c>
      <c r="D14" s="31">
        <v>0</v>
      </c>
      <c r="F14" s="31"/>
      <c r="H14" s="31"/>
    </row>
    <row r="15" spans="1:8" s="4" customFormat="1" ht="15.75" customHeight="1">
      <c r="A15" s="22"/>
      <c r="D15" s="31"/>
      <c r="F15" s="31"/>
      <c r="H15" s="31"/>
    </row>
    <row r="16" spans="1:8" s="4" customFormat="1" ht="15.75" customHeight="1">
      <c r="A16" s="6" t="s">
        <v>290</v>
      </c>
      <c r="D16" s="31"/>
      <c r="F16" s="31"/>
      <c r="H16" s="31"/>
    </row>
    <row r="17" spans="1:8" s="4" customFormat="1" ht="15.75" customHeight="1">
      <c r="A17" s="2" t="s">
        <v>49</v>
      </c>
      <c r="B17" s="4">
        <v>9</v>
      </c>
      <c r="D17" s="31">
        <v>0</v>
      </c>
      <c r="F17" s="31"/>
      <c r="H17" s="31"/>
    </row>
    <row r="18" spans="1:8" s="4" customFormat="1" ht="15.75" customHeight="1">
      <c r="A18" s="22"/>
      <c r="D18" s="31"/>
      <c r="F18" s="31"/>
      <c r="H18" s="31"/>
    </row>
    <row r="19" spans="1:8" s="4" customFormat="1" ht="15.75" customHeight="1">
      <c r="A19" s="11" t="s">
        <v>165</v>
      </c>
      <c r="D19" s="31"/>
      <c r="F19" s="31"/>
      <c r="H19" s="31"/>
    </row>
    <row r="20" spans="1:8" s="4" customFormat="1" ht="15.75" customHeight="1">
      <c r="A20" s="7" t="s">
        <v>62</v>
      </c>
      <c r="B20" s="64">
        <v>17203</v>
      </c>
      <c r="C20" s="39"/>
      <c r="D20" s="65">
        <v>0</v>
      </c>
      <c r="E20" s="39"/>
      <c r="F20" s="19"/>
      <c r="G20" s="39"/>
      <c r="H20" s="31"/>
    </row>
    <row r="21" spans="1:8" s="4" customFormat="1" ht="15.75" customHeight="1">
      <c r="A21" s="7" t="s">
        <v>293</v>
      </c>
      <c r="B21" s="66">
        <v>20661</v>
      </c>
      <c r="C21" s="39"/>
      <c r="D21" s="67">
        <v>262</v>
      </c>
      <c r="E21" s="39"/>
      <c r="F21" s="19"/>
      <c r="G21" s="39"/>
      <c r="H21" s="31"/>
    </row>
    <row r="22" spans="1:8" s="4" customFormat="1" ht="15.75" customHeight="1">
      <c r="A22" s="7" t="s">
        <v>93</v>
      </c>
      <c r="B22" s="66">
        <v>75</v>
      </c>
      <c r="C22" s="39"/>
      <c r="D22" s="67">
        <v>0</v>
      </c>
      <c r="E22" s="39"/>
      <c r="F22" s="19"/>
      <c r="G22" s="39"/>
      <c r="H22" s="31"/>
    </row>
    <row r="23" spans="1:8" s="4" customFormat="1" ht="15.75" customHeight="1">
      <c r="A23" s="7" t="s">
        <v>166</v>
      </c>
      <c r="B23" s="66">
        <v>1000</v>
      </c>
      <c r="C23" s="39"/>
      <c r="D23" s="67">
        <v>0</v>
      </c>
      <c r="E23" s="39"/>
      <c r="F23" s="19"/>
      <c r="G23" s="39"/>
      <c r="H23" s="31"/>
    </row>
    <row r="24" spans="1:8" s="4" customFormat="1" ht="15.75" customHeight="1">
      <c r="A24" s="7" t="s">
        <v>299</v>
      </c>
      <c r="B24" s="66">
        <v>599</v>
      </c>
      <c r="C24" s="39"/>
      <c r="D24" s="68" t="s">
        <v>167</v>
      </c>
      <c r="E24" s="39"/>
      <c r="F24" s="19"/>
      <c r="G24" s="39"/>
      <c r="H24" s="31"/>
    </row>
    <row r="25" spans="1:8" s="4" customFormat="1" ht="15.75" customHeight="1">
      <c r="A25" s="39"/>
      <c r="B25" s="69">
        <f>SUM(B20:B24)</f>
        <v>39538</v>
      </c>
      <c r="C25" s="39"/>
      <c r="D25" s="69">
        <f>SUM(D20:D24)</f>
        <v>262</v>
      </c>
      <c r="E25" s="39"/>
      <c r="F25" s="19"/>
      <c r="G25" s="39"/>
      <c r="H25" s="31"/>
    </row>
    <row r="26" spans="1:8" s="4" customFormat="1" ht="15.75" customHeight="1">
      <c r="A26" s="11" t="s">
        <v>168</v>
      </c>
      <c r="B26" s="66"/>
      <c r="C26" s="39"/>
      <c r="D26" s="67"/>
      <c r="E26" s="39"/>
      <c r="F26" s="19"/>
      <c r="G26" s="39"/>
      <c r="H26" s="31"/>
    </row>
    <row r="27" spans="1:8" s="4" customFormat="1" ht="15.75" customHeight="1">
      <c r="A27" s="7" t="s">
        <v>294</v>
      </c>
      <c r="B27" s="66">
        <v>8109</v>
      </c>
      <c r="C27" s="39"/>
      <c r="D27" s="67">
        <v>265</v>
      </c>
      <c r="E27" s="39"/>
      <c r="F27" s="19"/>
      <c r="G27" s="39"/>
      <c r="H27" s="31"/>
    </row>
    <row r="28" spans="1:8" s="4" customFormat="1" ht="15.75" customHeight="1">
      <c r="A28" s="7" t="s">
        <v>92</v>
      </c>
      <c r="B28" s="66">
        <v>12753</v>
      </c>
      <c r="C28" s="39"/>
      <c r="D28" s="67">
        <v>0</v>
      </c>
      <c r="E28" s="39"/>
      <c r="F28" s="19"/>
      <c r="G28" s="39"/>
      <c r="H28" s="31"/>
    </row>
    <row r="29" spans="1:8" s="4" customFormat="1" ht="15.75" customHeight="1">
      <c r="A29" s="7" t="s">
        <v>169</v>
      </c>
      <c r="B29" s="66">
        <v>332</v>
      </c>
      <c r="C29" s="39"/>
      <c r="D29" s="67">
        <v>0</v>
      </c>
      <c r="E29" s="39"/>
      <c r="F29" s="19"/>
      <c r="G29" s="39"/>
      <c r="H29" s="31"/>
    </row>
    <row r="30" spans="1:8" s="4" customFormat="1" ht="15.75" customHeight="1">
      <c r="A30" s="7"/>
      <c r="B30" s="69">
        <f>SUM(B27:B29)</f>
        <v>21194</v>
      </c>
      <c r="C30" s="39"/>
      <c r="D30" s="69">
        <f>SUM(D27:D29)</f>
        <v>265</v>
      </c>
      <c r="E30" s="39"/>
      <c r="F30" s="19"/>
      <c r="G30" s="39"/>
      <c r="H30" s="31"/>
    </row>
    <row r="31" spans="1:8" s="4" customFormat="1" ht="15.75" customHeight="1">
      <c r="A31" s="7"/>
      <c r="D31" s="31"/>
      <c r="F31" s="31"/>
      <c r="H31" s="31"/>
    </row>
    <row r="32" spans="1:8" s="4" customFormat="1" ht="15.75" customHeight="1">
      <c r="A32" s="11" t="s">
        <v>280</v>
      </c>
      <c r="B32" s="4">
        <f>+B25-B30</f>
        <v>18344</v>
      </c>
      <c r="D32" s="4">
        <f>+D25-D30</f>
        <v>-3</v>
      </c>
      <c r="F32" s="31"/>
      <c r="H32" s="31"/>
    </row>
    <row r="33" spans="6:8" s="4" customFormat="1" ht="15.75" customHeight="1">
      <c r="F33" s="31"/>
      <c r="H33" s="31"/>
    </row>
    <row r="34" spans="2:8" s="4" customFormat="1" ht="15.75" customHeight="1" thickBot="1">
      <c r="B34" s="41">
        <f>+B14+B17+B32</f>
        <v>80425</v>
      </c>
      <c r="D34" s="41">
        <f>D14+D32</f>
        <v>-3</v>
      </c>
      <c r="F34" s="31"/>
      <c r="H34" s="31"/>
    </row>
    <row r="35" spans="6:8" s="4" customFormat="1" ht="15.75" customHeight="1" thickTop="1">
      <c r="F35" s="31"/>
      <c r="H35" s="31"/>
    </row>
    <row r="36" spans="1:4" ht="15.75" customHeight="1">
      <c r="A36" s="36" t="s">
        <v>58</v>
      </c>
      <c r="B36" s="4">
        <v>48000</v>
      </c>
      <c r="D36" s="70" t="s">
        <v>167</v>
      </c>
    </row>
    <row r="37" spans="1:4" ht="15.75" customHeight="1">
      <c r="A37" s="36" t="s">
        <v>50</v>
      </c>
      <c r="B37" s="39"/>
      <c r="D37" s="39"/>
    </row>
    <row r="38" spans="1:4" ht="15.75" customHeight="1">
      <c r="A38" s="29" t="s">
        <v>51</v>
      </c>
      <c r="B38" s="39">
        <v>9203</v>
      </c>
      <c r="D38" s="39">
        <v>0</v>
      </c>
    </row>
    <row r="39" spans="1:4" ht="15.75" customHeight="1">
      <c r="A39" s="29" t="s">
        <v>52</v>
      </c>
      <c r="B39" s="39">
        <v>11883</v>
      </c>
      <c r="D39" s="39">
        <v>0</v>
      </c>
    </row>
    <row r="40" spans="1:4" ht="15.75" customHeight="1">
      <c r="A40" s="29" t="s">
        <v>291</v>
      </c>
      <c r="B40" s="39">
        <v>5699</v>
      </c>
      <c r="D40" s="39">
        <v>-3</v>
      </c>
    </row>
    <row r="41" spans="1:4" ht="15.75" customHeight="1">
      <c r="A41" s="36" t="s">
        <v>170</v>
      </c>
      <c r="B41" s="71">
        <f>SUM(B36:B40)</f>
        <v>74785</v>
      </c>
      <c r="D41" s="71">
        <f>SUM(D36:D40)</f>
        <v>-3</v>
      </c>
    </row>
    <row r="42" spans="1:4" ht="15.75" customHeight="1">
      <c r="A42" s="36"/>
      <c r="B42" s="39"/>
      <c r="C42" s="47"/>
      <c r="D42" s="39"/>
    </row>
    <row r="43" spans="1:4" ht="15.75" customHeight="1">
      <c r="A43" s="36" t="s">
        <v>59</v>
      </c>
      <c r="B43" s="39">
        <v>5624</v>
      </c>
      <c r="D43" s="39">
        <v>0</v>
      </c>
    </row>
    <row r="44" spans="1:4" ht="15.75" customHeight="1">
      <c r="A44" s="36" t="s">
        <v>114</v>
      </c>
      <c r="B44" s="39">
        <v>16</v>
      </c>
      <c r="D44" s="39"/>
    </row>
    <row r="45" spans="1:4" ht="15.75" customHeight="1" thickBot="1">
      <c r="A45" s="36"/>
      <c r="B45" s="41">
        <f>+B41+B43+B44</f>
        <v>80425</v>
      </c>
      <c r="D45" s="41">
        <f>SUM(D41:D44)</f>
        <v>-3</v>
      </c>
    </row>
    <row r="46" spans="1:8" ht="15.75" customHeight="1" thickTop="1">
      <c r="A46" s="45"/>
      <c r="B46" s="72"/>
      <c r="F46" s="73"/>
      <c r="H46" s="74"/>
    </row>
    <row r="47" spans="1:8" ht="15.75" customHeight="1">
      <c r="A47" s="75" t="s">
        <v>171</v>
      </c>
      <c r="B47" s="18">
        <f>+B48/192000</f>
        <v>0.38945833333333335</v>
      </c>
      <c r="D47" s="39">
        <f>+D48/0.008</f>
        <v>-375</v>
      </c>
      <c r="F47" s="73"/>
      <c r="H47" s="74"/>
    </row>
    <row r="48" spans="1:8" ht="15.75" customHeight="1">
      <c r="A48" s="75" t="s">
        <v>268</v>
      </c>
      <c r="B48" s="39">
        <f>+B41-B17</f>
        <v>74776</v>
      </c>
      <c r="C48" s="39"/>
      <c r="D48" s="39">
        <f>+D41</f>
        <v>-3</v>
      </c>
      <c r="F48" s="73"/>
      <c r="H48" s="74"/>
    </row>
    <row r="49" spans="1:8" ht="9" customHeight="1">
      <c r="A49" s="45"/>
      <c r="B49" s="72"/>
      <c r="F49" s="73"/>
      <c r="H49" s="74"/>
    </row>
    <row r="50" spans="1:9" ht="15.75" customHeight="1">
      <c r="A50" s="1" t="s">
        <v>172</v>
      </c>
      <c r="B50" s="43"/>
      <c r="F50" s="76"/>
      <c r="H50" s="77"/>
      <c r="I50" s="78"/>
    </row>
    <row r="51" spans="1:9" ht="15.75" customHeight="1">
      <c r="A51" s="2" t="s">
        <v>173</v>
      </c>
      <c r="B51" s="43"/>
      <c r="F51" s="76"/>
      <c r="H51" s="77"/>
      <c r="I51" s="78"/>
    </row>
    <row r="52" spans="1:9" ht="9" customHeight="1">
      <c r="A52" s="4"/>
      <c r="B52" s="43"/>
      <c r="F52" s="76"/>
      <c r="H52" s="77"/>
      <c r="I52" s="78"/>
    </row>
    <row r="53" spans="1:9" ht="15.75" customHeight="1">
      <c r="A53" s="134" t="s">
        <v>261</v>
      </c>
      <c r="B53" s="134"/>
      <c r="C53" s="134"/>
      <c r="D53" s="134"/>
      <c r="F53" s="76"/>
      <c r="H53" s="77"/>
      <c r="I53" s="78"/>
    </row>
    <row r="54" spans="1:9" ht="15.75" customHeight="1">
      <c r="A54" s="134"/>
      <c r="B54" s="134"/>
      <c r="C54" s="134"/>
      <c r="D54" s="134"/>
      <c r="F54" s="76"/>
      <c r="H54" s="77"/>
      <c r="I54" s="78"/>
    </row>
    <row r="55" spans="1:9" ht="15.75" customHeight="1">
      <c r="A55" s="4"/>
      <c r="B55" s="43"/>
      <c r="F55" s="76"/>
      <c r="H55" s="77"/>
      <c r="I55" s="78"/>
    </row>
    <row r="56" spans="1:9" ht="15.75" customHeight="1">
      <c r="A56" s="134" t="s">
        <v>32</v>
      </c>
      <c r="B56" s="134"/>
      <c r="C56" s="134"/>
      <c r="D56" s="134"/>
      <c r="F56" s="76"/>
      <c r="H56" s="77"/>
      <c r="I56" s="78"/>
    </row>
    <row r="57" spans="1:9" ht="15.75" customHeight="1">
      <c r="A57" s="134"/>
      <c r="B57" s="134"/>
      <c r="C57" s="134"/>
      <c r="D57" s="134"/>
      <c r="F57" s="76"/>
      <c r="H57" s="77"/>
      <c r="I57" s="78"/>
    </row>
    <row r="58" spans="1:4" ht="15.75" customHeight="1">
      <c r="A58" s="134"/>
      <c r="B58" s="134"/>
      <c r="C58" s="134"/>
      <c r="D58" s="134"/>
    </row>
    <row r="59" ht="15.75" customHeight="1">
      <c r="A59" s="4"/>
    </row>
    <row r="60" ht="12.75">
      <c r="A60" s="4"/>
    </row>
    <row r="61" ht="12.75">
      <c r="A61" s="4"/>
    </row>
  </sheetData>
  <mergeCells count="2">
    <mergeCell ref="A53:D54"/>
    <mergeCell ref="A56:D58"/>
  </mergeCells>
  <printOptions/>
  <pageMargins left="1.25" right="1" top="0.75" bottom="0.5" header="0.5" footer="0.5"/>
  <pageSetup fitToHeight="1" fitToWidth="1" horizontalDpi="300" verticalDpi="300" orientation="portrait" paperSize="9" scale="8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48"/>
  <sheetViews>
    <sheetView workbookViewId="0" topLeftCell="A19">
      <selection activeCell="A34" sqref="A34:A35"/>
    </sheetView>
  </sheetViews>
  <sheetFormatPr defaultColWidth="9.140625" defaultRowHeight="12.75"/>
  <cols>
    <col min="1" max="1" width="36.28125" style="13" customWidth="1"/>
    <col min="2" max="6" width="11.7109375" style="9" customWidth="1"/>
    <col min="7" max="16384" width="9.140625" style="13" customWidth="1"/>
  </cols>
  <sheetData>
    <row r="1" ht="12.75">
      <c r="A1" s="1" t="s">
        <v>255</v>
      </c>
    </row>
    <row r="2" ht="12.75">
      <c r="A2" s="55" t="s">
        <v>256</v>
      </c>
    </row>
    <row r="3" ht="12.75">
      <c r="A3" s="12"/>
    </row>
    <row r="5" ht="12.75">
      <c r="A5" s="14" t="s">
        <v>72</v>
      </c>
    </row>
    <row r="6" ht="12.75">
      <c r="A6" s="14" t="s">
        <v>53</v>
      </c>
    </row>
    <row r="7" ht="12.75">
      <c r="A7" s="14" t="s">
        <v>139</v>
      </c>
    </row>
    <row r="8" spans="1:5" ht="12.75">
      <c r="A8" s="14"/>
      <c r="E8" s="3"/>
    </row>
    <row r="9" spans="3:5" ht="12.75">
      <c r="C9" s="138" t="s">
        <v>55</v>
      </c>
      <c r="D9" s="138"/>
      <c r="E9" s="56" t="s">
        <v>73</v>
      </c>
    </row>
    <row r="10" spans="2:7" ht="12.75">
      <c r="B10" s="54" t="s">
        <v>89</v>
      </c>
      <c r="C10" s="3" t="s">
        <v>89</v>
      </c>
      <c r="D10" s="54" t="s">
        <v>262</v>
      </c>
      <c r="E10" s="3" t="s">
        <v>74</v>
      </c>
      <c r="G10" s="15"/>
    </row>
    <row r="11" spans="2:7" ht="12.75">
      <c r="B11" s="54" t="s">
        <v>174</v>
      </c>
      <c r="C11" s="3" t="s">
        <v>264</v>
      </c>
      <c r="D11" s="54" t="s">
        <v>263</v>
      </c>
      <c r="E11" s="3" t="s">
        <v>75</v>
      </c>
      <c r="F11" s="54" t="s">
        <v>56</v>
      </c>
      <c r="G11" s="15"/>
    </row>
    <row r="12" spans="2:7" ht="12.75">
      <c r="B12" s="54" t="s">
        <v>61</v>
      </c>
      <c r="C12" s="54" t="s">
        <v>61</v>
      </c>
      <c r="D12" s="54" t="s">
        <v>61</v>
      </c>
      <c r="E12" s="54" t="s">
        <v>61</v>
      </c>
      <c r="F12" s="54" t="s">
        <v>61</v>
      </c>
      <c r="G12" s="15"/>
    </row>
    <row r="13" spans="2:7" ht="12.75">
      <c r="B13" s="16"/>
      <c r="C13" s="16"/>
      <c r="D13" s="16"/>
      <c r="E13" s="16"/>
      <c r="F13" s="16"/>
      <c r="G13" s="15"/>
    </row>
    <row r="14" spans="1:6" ht="12.75">
      <c r="A14" s="2" t="s">
        <v>76</v>
      </c>
      <c r="B14" s="26" t="s">
        <v>167</v>
      </c>
      <c r="C14" s="26">
        <v>0</v>
      </c>
      <c r="D14" s="26">
        <v>0</v>
      </c>
      <c r="E14" s="9">
        <v>-3</v>
      </c>
      <c r="F14" s="26">
        <v>-3</v>
      </c>
    </row>
    <row r="16" spans="1:6" ht="12.75">
      <c r="A16" s="13" t="s">
        <v>77</v>
      </c>
      <c r="B16" s="9">
        <v>37469</v>
      </c>
      <c r="C16" s="9">
        <v>0</v>
      </c>
      <c r="D16" s="9">
        <v>0</v>
      </c>
      <c r="E16" s="9">
        <v>0</v>
      </c>
      <c r="F16" s="9">
        <f>SUM(B16:E16)</f>
        <v>37469</v>
      </c>
    </row>
    <row r="18" spans="1:6" ht="12.75">
      <c r="A18" s="13" t="s">
        <v>54</v>
      </c>
      <c r="B18" s="124">
        <v>10531</v>
      </c>
      <c r="C18" s="127">
        <v>10531</v>
      </c>
      <c r="D18" s="27">
        <v>0</v>
      </c>
      <c r="E18" s="27">
        <v>0</v>
      </c>
      <c r="F18" s="83">
        <f>SUM(B18:E18)</f>
        <v>21062</v>
      </c>
    </row>
    <row r="19" spans="1:6" ht="12.75">
      <c r="A19" s="13" t="s">
        <v>2</v>
      </c>
      <c r="B19" s="126">
        <v>0</v>
      </c>
      <c r="C19" s="128">
        <v>-1328</v>
      </c>
      <c r="D19" s="10">
        <v>0</v>
      </c>
      <c r="E19" s="10">
        <v>0</v>
      </c>
      <c r="F19" s="85">
        <f>SUM(B19:E19)</f>
        <v>-1328</v>
      </c>
    </row>
    <row r="20" spans="2:6" ht="12.75">
      <c r="B20" s="9">
        <f>SUM(B18:B19)</f>
        <v>10531</v>
      </c>
      <c r="C20" s="26">
        <f>SUM(C18:C19)</f>
        <v>9203</v>
      </c>
      <c r="D20" s="9">
        <f>SUM(D18:D19)</f>
        <v>0</v>
      </c>
      <c r="E20" s="9">
        <f>SUM(E18:E19)</f>
        <v>0</v>
      </c>
      <c r="F20" s="9">
        <f>+F18+F19</f>
        <v>19734</v>
      </c>
    </row>
    <row r="21" ht="12.75">
      <c r="C21" s="26"/>
    </row>
    <row r="22" spans="1:3" ht="12.75">
      <c r="A22" s="46"/>
      <c r="C22" s="26"/>
    </row>
    <row r="23" spans="1:6" ht="12.75">
      <c r="A23" s="57" t="s">
        <v>138</v>
      </c>
      <c r="B23" s="124"/>
      <c r="C23" s="27"/>
      <c r="D23" s="27"/>
      <c r="E23" s="27"/>
      <c r="F23" s="83"/>
    </row>
    <row r="24" spans="1:6" ht="12.75">
      <c r="A24" s="57" t="s">
        <v>136</v>
      </c>
      <c r="B24" s="125">
        <v>0</v>
      </c>
      <c r="C24" s="17">
        <v>0</v>
      </c>
      <c r="D24" s="17">
        <v>12136</v>
      </c>
      <c r="E24" s="17">
        <v>0</v>
      </c>
      <c r="F24" s="84">
        <f>SUM(B24:E24)</f>
        <v>12136</v>
      </c>
    </row>
    <row r="25" spans="1:6" ht="12.75">
      <c r="A25" s="57" t="s">
        <v>267</v>
      </c>
      <c r="B25" s="126">
        <v>0</v>
      </c>
      <c r="C25" s="10">
        <v>0</v>
      </c>
      <c r="D25" s="10">
        <v>-253</v>
      </c>
      <c r="E25" s="10">
        <v>0</v>
      </c>
      <c r="F25" s="85">
        <f>SUM(B25:E25)</f>
        <v>-253</v>
      </c>
    </row>
    <row r="26" spans="1:6" ht="12.75">
      <c r="A26" s="57" t="s">
        <v>1</v>
      </c>
      <c r="B26" s="17">
        <f>SUM(B24:B25)</f>
        <v>0</v>
      </c>
      <c r="C26" s="17">
        <f>SUM(C24:C25)</f>
        <v>0</v>
      </c>
      <c r="D26" s="17">
        <f>SUM(D24:D25)</f>
        <v>11883</v>
      </c>
      <c r="E26" s="17">
        <f>SUM(E24:E25)</f>
        <v>0</v>
      </c>
      <c r="F26" s="17">
        <f>+F24+F25</f>
        <v>11883</v>
      </c>
    </row>
    <row r="27" spans="1:6" ht="12.75">
      <c r="A27" s="57"/>
      <c r="B27" s="17"/>
      <c r="C27" s="17"/>
      <c r="D27" s="17"/>
      <c r="E27" s="17"/>
      <c r="F27" s="17"/>
    </row>
    <row r="28" spans="1:6" ht="12.75">
      <c r="A28" s="57"/>
      <c r="B28" s="17"/>
      <c r="C28" s="17"/>
      <c r="D28" s="17"/>
      <c r="E28" s="17"/>
      <c r="F28" s="17"/>
    </row>
    <row r="29" spans="1:6" ht="12.75">
      <c r="A29" s="13" t="s">
        <v>153</v>
      </c>
      <c r="B29" s="17">
        <v>0</v>
      </c>
      <c r="C29" s="17">
        <v>0</v>
      </c>
      <c r="D29" s="17">
        <v>0</v>
      </c>
      <c r="E29" s="17">
        <f>+'IS'!F46</f>
        <v>5702</v>
      </c>
      <c r="F29" s="9">
        <f>SUM(B29:E29)</f>
        <v>5702</v>
      </c>
    </row>
    <row r="30" ht="12.75">
      <c r="A30" s="7"/>
    </row>
    <row r="31" spans="1:6" ht="13.5" thickBot="1">
      <c r="A31" s="7" t="s">
        <v>34</v>
      </c>
      <c r="B31" s="25">
        <f>+B16+B20</f>
        <v>48000</v>
      </c>
      <c r="C31" s="25">
        <f>+C20</f>
        <v>9203</v>
      </c>
      <c r="D31" s="25">
        <f>+D26</f>
        <v>11883</v>
      </c>
      <c r="E31" s="25">
        <f>+E14+E29</f>
        <v>5699</v>
      </c>
      <c r="F31" s="25">
        <f>+F14+F16+F20+F26+F29</f>
        <v>74785</v>
      </c>
    </row>
    <row r="32" ht="13.5" thickTop="1">
      <c r="A32" s="7"/>
    </row>
    <row r="34" ht="12.75">
      <c r="A34" s="9" t="s">
        <v>172</v>
      </c>
    </row>
    <row r="35" ht="12.75">
      <c r="A35" s="9"/>
    </row>
    <row r="36" ht="12.75">
      <c r="A36" s="7" t="s">
        <v>173</v>
      </c>
    </row>
    <row r="37" spans="1:6" ht="12.75">
      <c r="A37" s="7"/>
      <c r="B37" s="23"/>
      <c r="C37" s="23"/>
      <c r="D37" s="23"/>
      <c r="E37" s="23"/>
      <c r="F37" s="23"/>
    </row>
    <row r="38" spans="1:6" ht="15.75" customHeight="1">
      <c r="A38" s="137" t="s">
        <v>259</v>
      </c>
      <c r="B38" s="136"/>
      <c r="C38" s="136"/>
      <c r="D38" s="136"/>
      <c r="E38" s="136"/>
      <c r="F38" s="136"/>
    </row>
    <row r="39" spans="1:6" ht="13.5" customHeight="1">
      <c r="A39" s="136"/>
      <c r="B39" s="136"/>
      <c r="C39" s="136"/>
      <c r="D39" s="136"/>
      <c r="E39" s="136"/>
      <c r="F39" s="136"/>
    </row>
    <row r="40" spans="1:6" ht="12.75">
      <c r="A40" s="7"/>
      <c r="B40" s="23"/>
      <c r="C40" s="23"/>
      <c r="D40" s="23"/>
      <c r="E40" s="23"/>
      <c r="F40" s="23"/>
    </row>
    <row r="41" spans="1:6" ht="15.75" customHeight="1">
      <c r="A41" s="137" t="s">
        <v>269</v>
      </c>
      <c r="B41" s="136"/>
      <c r="C41" s="136"/>
      <c r="D41" s="136"/>
      <c r="E41" s="136"/>
      <c r="F41" s="136"/>
    </row>
    <row r="42" spans="1:6" ht="13.5" customHeight="1">
      <c r="A42" s="136"/>
      <c r="B42" s="136"/>
      <c r="C42" s="136"/>
      <c r="D42" s="136"/>
      <c r="E42" s="136"/>
      <c r="F42" s="136"/>
    </row>
    <row r="43" spans="2:6" ht="12.75">
      <c r="B43" s="23"/>
      <c r="C43" s="23"/>
      <c r="D43" s="23"/>
      <c r="E43" s="23"/>
      <c r="F43" s="23"/>
    </row>
    <row r="44" ht="12.75">
      <c r="A44" s="7"/>
    </row>
    <row r="45" ht="12.75">
      <c r="A45" s="9"/>
    </row>
    <row r="46" ht="12.75">
      <c r="A46" s="9"/>
    </row>
    <row r="47" ht="12.75">
      <c r="A47" s="9"/>
    </row>
    <row r="48" ht="12.75">
      <c r="G48" s="24"/>
    </row>
  </sheetData>
  <mergeCells count="3">
    <mergeCell ref="A38:F39"/>
    <mergeCell ref="A41:F42"/>
    <mergeCell ref="C9:D9"/>
  </mergeCells>
  <printOptions horizontalCentered="1"/>
  <pageMargins left="1" right="0.75" top="0.5" bottom="0.5" header="0.5" footer="0.5"/>
  <pageSetup fitToHeight="1" fitToWidth="1" horizontalDpi="300" verticalDpi="3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H103"/>
  <sheetViews>
    <sheetView view="pageBreakPreview" zoomScaleSheetLayoutView="100" workbookViewId="0" topLeftCell="A23">
      <selection activeCell="A44" sqref="A44"/>
    </sheetView>
  </sheetViews>
  <sheetFormatPr defaultColWidth="9.140625" defaultRowHeight="12.75"/>
  <cols>
    <col min="1" max="1" width="3.140625" style="13" customWidth="1"/>
    <col min="2" max="2" width="48.7109375" style="13" customWidth="1"/>
    <col min="3" max="3" width="12.7109375" style="4" customWidth="1"/>
    <col min="4" max="4" width="2.8515625" style="13" customWidth="1"/>
    <col min="5" max="5" width="12.7109375" style="4" customWidth="1"/>
    <col min="6" max="16384" width="9.140625" style="13" customWidth="1"/>
  </cols>
  <sheetData>
    <row r="1" ht="12.75">
      <c r="A1" s="1" t="s">
        <v>255</v>
      </c>
    </row>
    <row r="2" ht="12.75">
      <c r="A2" s="55" t="s">
        <v>256</v>
      </c>
    </row>
    <row r="3" ht="12.75">
      <c r="A3" s="12"/>
    </row>
    <row r="5" ht="12.75">
      <c r="A5" s="14" t="s">
        <v>132</v>
      </c>
    </row>
    <row r="6" ht="12.75">
      <c r="A6" s="14" t="s">
        <v>53</v>
      </c>
    </row>
    <row r="7" spans="1:5" ht="12.75">
      <c r="A7" s="14" t="s">
        <v>139</v>
      </c>
      <c r="C7" s="29"/>
      <c r="E7" s="29"/>
    </row>
    <row r="8" spans="1:5" ht="12.75">
      <c r="A8" s="14"/>
      <c r="C8" s="30"/>
      <c r="E8" s="30"/>
    </row>
    <row r="9" spans="1:5" ht="12.75">
      <c r="A9" s="14"/>
      <c r="C9" s="15"/>
      <c r="E9" s="15"/>
    </row>
    <row r="10" spans="1:5" ht="12.75">
      <c r="A10" s="14"/>
      <c r="C10" s="53" t="s">
        <v>175</v>
      </c>
      <c r="D10" s="53"/>
      <c r="E10" s="53" t="s">
        <v>175</v>
      </c>
    </row>
    <row r="11" spans="1:5" ht="12.75">
      <c r="A11" s="14"/>
      <c r="C11" s="53" t="s">
        <v>143</v>
      </c>
      <c r="D11" s="14"/>
      <c r="E11" s="53" t="s">
        <v>142</v>
      </c>
    </row>
    <row r="12" spans="1:5" ht="12.75">
      <c r="A12" s="14"/>
      <c r="C12" s="53" t="s">
        <v>145</v>
      </c>
      <c r="D12" s="14"/>
      <c r="E12" s="53" t="s">
        <v>147</v>
      </c>
    </row>
    <row r="13" spans="1:5" ht="12.75">
      <c r="A13" s="14"/>
      <c r="B13" s="14"/>
      <c r="C13" s="62" t="s">
        <v>258</v>
      </c>
      <c r="D13" s="62"/>
      <c r="E13" s="62" t="s">
        <v>163</v>
      </c>
    </row>
    <row r="14" spans="1:5" ht="12.75">
      <c r="A14" s="14"/>
      <c r="C14" s="61" t="s">
        <v>61</v>
      </c>
      <c r="D14" s="61"/>
      <c r="E14" s="61" t="s">
        <v>61</v>
      </c>
    </row>
    <row r="15" spans="1:5" ht="12.75">
      <c r="A15" s="14" t="s">
        <v>176</v>
      </c>
      <c r="C15" s="29"/>
      <c r="E15" s="29"/>
    </row>
    <row r="16" spans="1:5" ht="12.75">
      <c r="A16" s="13" t="s">
        <v>69</v>
      </c>
      <c r="C16" s="4">
        <v>7725</v>
      </c>
      <c r="D16" s="9"/>
      <c r="E16" s="31" t="s">
        <v>71</v>
      </c>
    </row>
    <row r="17" spans="4:5" ht="12.75">
      <c r="D17" s="9"/>
      <c r="E17" s="31"/>
    </row>
    <row r="18" spans="1:5" ht="12.75">
      <c r="A18" s="29" t="s">
        <v>177</v>
      </c>
      <c r="B18" s="29"/>
      <c r="D18" s="4"/>
      <c r="E18" s="31"/>
    </row>
    <row r="19" spans="1:5" ht="12.75">
      <c r="A19" s="29"/>
      <c r="B19" s="29" t="s">
        <v>36</v>
      </c>
      <c r="C19" s="4">
        <f>-'IS'!F36</f>
        <v>-253</v>
      </c>
      <c r="D19" s="4"/>
      <c r="E19" s="31"/>
    </row>
    <row r="20" spans="1:5" ht="12.75">
      <c r="A20" s="33"/>
      <c r="B20" s="29" t="s">
        <v>79</v>
      </c>
      <c r="C20" s="4">
        <v>91</v>
      </c>
      <c r="D20" s="4"/>
      <c r="E20" s="31" t="s">
        <v>71</v>
      </c>
    </row>
    <row r="21" spans="1:5" ht="12.75">
      <c r="A21" s="33"/>
      <c r="B21" s="29" t="s">
        <v>60</v>
      </c>
      <c r="C21" s="4">
        <v>1358</v>
      </c>
      <c r="D21" s="4"/>
      <c r="E21" s="31" t="s">
        <v>71</v>
      </c>
    </row>
    <row r="22" spans="1:5" ht="12.75">
      <c r="A22" s="33"/>
      <c r="B22" s="29" t="s">
        <v>80</v>
      </c>
      <c r="C22" s="4">
        <v>487</v>
      </c>
      <c r="D22" s="4"/>
      <c r="E22" s="31" t="s">
        <v>71</v>
      </c>
    </row>
    <row r="23" spans="1:5" ht="12.75">
      <c r="A23" s="33"/>
      <c r="B23" s="29" t="s">
        <v>90</v>
      </c>
      <c r="C23" s="5">
        <v>27</v>
      </c>
      <c r="D23" s="4"/>
      <c r="E23" s="32" t="s">
        <v>71</v>
      </c>
    </row>
    <row r="24" spans="1:5" ht="12.75">
      <c r="A24" s="29" t="s">
        <v>178</v>
      </c>
      <c r="B24" s="29"/>
      <c r="C24" s="4">
        <f>SUM(C16:C23)</f>
        <v>9435</v>
      </c>
      <c r="D24" s="4"/>
      <c r="E24" s="31" t="s">
        <v>71</v>
      </c>
    </row>
    <row r="25" spans="1:5" ht="12.75">
      <c r="A25" s="29" t="s">
        <v>270</v>
      </c>
      <c r="B25" s="29"/>
      <c r="C25" s="4">
        <v>-2320</v>
      </c>
      <c r="D25" s="4"/>
      <c r="E25" s="31" t="s">
        <v>71</v>
      </c>
    </row>
    <row r="26" spans="1:5" ht="12.75">
      <c r="A26" s="29" t="s">
        <v>17</v>
      </c>
      <c r="B26" s="29"/>
      <c r="C26" s="4">
        <v>-1375</v>
      </c>
      <c r="D26" s="4"/>
      <c r="E26" s="31" t="s">
        <v>71</v>
      </c>
    </row>
    <row r="27" spans="1:5" ht="12.75">
      <c r="A27" s="29" t="s">
        <v>18</v>
      </c>
      <c r="B27" s="29"/>
      <c r="C27" s="5">
        <v>2774</v>
      </c>
      <c r="D27" s="4"/>
      <c r="E27" s="32" t="s">
        <v>71</v>
      </c>
    </row>
    <row r="28" spans="1:5" ht="12.75">
      <c r="A28" s="29" t="s">
        <v>179</v>
      </c>
      <c r="B28" s="29"/>
      <c r="C28" s="4">
        <f>SUM(C24:C27)</f>
        <v>8514</v>
      </c>
      <c r="D28" s="4"/>
      <c r="E28" s="31" t="s">
        <v>71</v>
      </c>
    </row>
    <row r="29" spans="1:5" ht="12.75">
      <c r="A29" s="29" t="s">
        <v>81</v>
      </c>
      <c r="B29" s="29"/>
      <c r="C29" s="4">
        <v>-487</v>
      </c>
      <c r="D29" s="4"/>
      <c r="E29" s="31" t="s">
        <v>71</v>
      </c>
    </row>
    <row r="30" spans="1:5" ht="12.75">
      <c r="A30" s="29" t="s">
        <v>180</v>
      </c>
      <c r="B30" s="29"/>
      <c r="C30" s="5">
        <v>-260</v>
      </c>
      <c r="D30" s="4"/>
      <c r="E30" s="32" t="s">
        <v>71</v>
      </c>
    </row>
    <row r="31" spans="1:5" ht="12.75">
      <c r="A31" s="36" t="s">
        <v>82</v>
      </c>
      <c r="B31" s="29"/>
      <c r="C31" s="34">
        <f>SUM(C28:C30)</f>
        <v>7767</v>
      </c>
      <c r="D31" s="4"/>
      <c r="E31" s="35" t="s">
        <v>71</v>
      </c>
    </row>
    <row r="32" spans="1:5" ht="12.75">
      <c r="A32" s="29"/>
      <c r="B32" s="29"/>
      <c r="D32" s="4"/>
      <c r="E32" s="31"/>
    </row>
    <row r="33" spans="1:5" ht="12.75">
      <c r="A33" s="36" t="s">
        <v>181</v>
      </c>
      <c r="B33" s="29"/>
      <c r="D33" s="4"/>
      <c r="E33" s="31"/>
    </row>
    <row r="34" spans="1:5" ht="27" customHeight="1">
      <c r="A34" s="139" t="s">
        <v>182</v>
      </c>
      <c r="B34" s="139"/>
      <c r="C34" s="4">
        <v>415</v>
      </c>
      <c r="D34" s="4"/>
      <c r="E34" s="31" t="s">
        <v>71</v>
      </c>
    </row>
    <row r="35" spans="1:5" ht="12.75">
      <c r="A35" s="29" t="s">
        <v>183</v>
      </c>
      <c r="B35" s="29"/>
      <c r="C35" s="5">
        <v>-11431</v>
      </c>
      <c r="D35" s="4"/>
      <c r="E35" s="32" t="s">
        <v>71</v>
      </c>
    </row>
    <row r="36" spans="1:5" ht="12.75">
      <c r="A36" s="36" t="s">
        <v>83</v>
      </c>
      <c r="B36" s="29"/>
      <c r="C36" s="34">
        <f>SUM(C34:C35)</f>
        <v>-11016</v>
      </c>
      <c r="D36" s="4"/>
      <c r="E36" s="35" t="s">
        <v>71</v>
      </c>
    </row>
    <row r="37" spans="1:5" ht="12.75">
      <c r="A37" s="36"/>
      <c r="B37" s="29"/>
      <c r="D37" s="4"/>
      <c r="E37" s="31"/>
    </row>
    <row r="38" spans="1:5" ht="12.75">
      <c r="A38" s="36" t="s">
        <v>184</v>
      </c>
      <c r="B38" s="29"/>
      <c r="D38" s="4"/>
      <c r="E38" s="31"/>
    </row>
    <row r="39" spans="1:5" ht="12.75">
      <c r="A39" s="29" t="s">
        <v>19</v>
      </c>
      <c r="B39" s="38"/>
      <c r="C39" s="4">
        <v>15410</v>
      </c>
      <c r="D39" s="4"/>
      <c r="E39" s="31" t="s">
        <v>71</v>
      </c>
    </row>
    <row r="40" spans="1:5" ht="12.75">
      <c r="A40" s="29" t="s">
        <v>20</v>
      </c>
      <c r="C40" s="4">
        <v>-22018</v>
      </c>
      <c r="D40" s="4"/>
      <c r="E40" s="31" t="s">
        <v>71</v>
      </c>
    </row>
    <row r="41" spans="1:5" ht="12.75">
      <c r="A41" s="29" t="s">
        <v>23</v>
      </c>
      <c r="B41" s="29"/>
      <c r="C41" s="4">
        <v>-141</v>
      </c>
      <c r="D41" s="4"/>
      <c r="E41" s="31" t="s">
        <v>71</v>
      </c>
    </row>
    <row r="42" spans="1:5" ht="12.75">
      <c r="A42" s="29" t="s">
        <v>21</v>
      </c>
      <c r="B42" s="29"/>
      <c r="C42" s="4">
        <v>707</v>
      </c>
      <c r="D42" s="4"/>
      <c r="E42" s="31" t="s">
        <v>71</v>
      </c>
    </row>
    <row r="43" spans="1:5" ht="12.75">
      <c r="A43" s="29" t="s">
        <v>84</v>
      </c>
      <c r="B43" s="29"/>
      <c r="C43" s="4">
        <v>-10115</v>
      </c>
      <c r="D43" s="4"/>
      <c r="E43" s="31" t="s">
        <v>71</v>
      </c>
    </row>
    <row r="44" spans="1:5" ht="12.75">
      <c r="A44" s="29" t="s">
        <v>298</v>
      </c>
      <c r="B44" s="29"/>
      <c r="C44" s="4">
        <v>-143</v>
      </c>
      <c r="D44" s="4"/>
      <c r="E44" s="31" t="s">
        <v>71</v>
      </c>
    </row>
    <row r="45" spans="1:5" ht="12.75">
      <c r="A45" s="29" t="s">
        <v>22</v>
      </c>
      <c r="B45" s="29"/>
      <c r="C45" s="5">
        <v>21062</v>
      </c>
      <c r="D45" s="4"/>
      <c r="E45" s="32" t="s">
        <v>71</v>
      </c>
    </row>
    <row r="46" spans="1:5" ht="12.75">
      <c r="A46" s="36" t="s">
        <v>85</v>
      </c>
      <c r="B46" s="29"/>
      <c r="C46" s="34">
        <f>SUM(C39:C45)</f>
        <v>4762</v>
      </c>
      <c r="D46" s="4"/>
      <c r="E46" s="35" t="s">
        <v>71</v>
      </c>
    </row>
    <row r="47" spans="1:5" ht="12.75">
      <c r="A47" s="29"/>
      <c r="B47" s="29"/>
      <c r="C47" s="39"/>
      <c r="D47" s="4"/>
      <c r="E47" s="19"/>
    </row>
    <row r="48" spans="1:5" ht="12.75">
      <c r="A48" s="11" t="s">
        <v>25</v>
      </c>
      <c r="B48" s="29"/>
      <c r="C48" s="39">
        <f>+C31+C36+C46</f>
        <v>1513</v>
      </c>
      <c r="D48" s="4"/>
      <c r="E48" s="19" t="s">
        <v>71</v>
      </c>
    </row>
    <row r="49" spans="1:5" ht="12.75">
      <c r="A49" s="29"/>
      <c r="B49" s="29"/>
      <c r="C49" s="39"/>
      <c r="D49" s="4"/>
      <c r="E49" s="19"/>
    </row>
    <row r="50" spans="1:5" ht="12.75" customHeight="1">
      <c r="A50" s="142" t="s">
        <v>26</v>
      </c>
      <c r="B50" s="142"/>
      <c r="C50" s="40" t="s">
        <v>167</v>
      </c>
      <c r="D50" s="4"/>
      <c r="E50" s="19" t="s">
        <v>71</v>
      </c>
    </row>
    <row r="51" spans="1:5" ht="12.75" customHeight="1">
      <c r="A51" s="86"/>
      <c r="B51" s="86"/>
      <c r="C51" s="40"/>
      <c r="D51" s="4"/>
      <c r="E51" s="19"/>
    </row>
    <row r="52" spans="1:5" ht="12.75">
      <c r="A52" s="142" t="s">
        <v>27</v>
      </c>
      <c r="B52" s="142"/>
      <c r="C52" s="71"/>
      <c r="D52" s="4"/>
      <c r="E52" s="82"/>
    </row>
    <row r="53" spans="1:5" ht="12.75" customHeight="1" thickBot="1">
      <c r="A53" s="86"/>
      <c r="B53" s="86"/>
      <c r="C53" s="8">
        <f>+C48</f>
        <v>1513</v>
      </c>
      <c r="D53" s="39"/>
      <c r="E53" s="21" t="s">
        <v>71</v>
      </c>
    </row>
    <row r="54" spans="1:5" ht="12.75" customHeight="1" thickTop="1">
      <c r="A54" s="29"/>
      <c r="B54" s="29"/>
      <c r="C54" s="39"/>
      <c r="D54" s="39"/>
      <c r="E54" s="19"/>
    </row>
    <row r="55" spans="1:5" ht="12.75">
      <c r="A55" s="29" t="s">
        <v>155</v>
      </c>
      <c r="B55" s="29"/>
      <c r="C55" s="39"/>
      <c r="D55" s="4"/>
      <c r="E55" s="19"/>
    </row>
    <row r="56" spans="1:5" ht="12.75" customHeight="1">
      <c r="A56" s="29"/>
      <c r="B56" s="29"/>
      <c r="C56" s="39"/>
      <c r="D56" s="39"/>
      <c r="E56" s="39"/>
    </row>
    <row r="57" spans="1:5" ht="12.75">
      <c r="A57" s="4" t="s">
        <v>173</v>
      </c>
      <c r="B57" s="29"/>
      <c r="C57" s="39"/>
      <c r="D57" s="43"/>
      <c r="E57" s="39"/>
    </row>
    <row r="58" spans="1:5" ht="12.75">
      <c r="A58" s="4"/>
      <c r="B58" s="29"/>
      <c r="C58" s="39"/>
      <c r="D58" s="43"/>
      <c r="E58" s="39"/>
    </row>
    <row r="59" spans="1:5" ht="12.75">
      <c r="A59" s="4"/>
      <c r="B59" s="29"/>
      <c r="C59" s="39"/>
      <c r="D59" s="43"/>
      <c r="E59" s="39"/>
    </row>
    <row r="60" spans="1:5" ht="12.75">
      <c r="A60" s="4"/>
      <c r="B60" s="29"/>
      <c r="C60" s="39"/>
      <c r="D60" s="43"/>
      <c r="E60" s="39"/>
    </row>
    <row r="61" spans="1:5" ht="12.75">
      <c r="A61" s="4"/>
      <c r="B61" s="29"/>
      <c r="C61" s="39"/>
      <c r="D61" s="43"/>
      <c r="E61" s="39"/>
    </row>
    <row r="62" spans="1:5" ht="12.75">
      <c r="A62" s="4"/>
      <c r="B62" s="29"/>
      <c r="C62" s="39"/>
      <c r="D62" s="43"/>
      <c r="E62" s="39"/>
    </row>
    <row r="63" spans="1:4" ht="12.75">
      <c r="A63" s="22" t="s">
        <v>86</v>
      </c>
      <c r="B63" s="29"/>
      <c r="D63" s="43"/>
    </row>
    <row r="64" spans="2:4" ht="15">
      <c r="B64" s="44"/>
      <c r="D64" s="43"/>
    </row>
    <row r="65" spans="1:4" ht="12.75">
      <c r="A65" s="22" t="s">
        <v>185</v>
      </c>
      <c r="B65" s="29"/>
      <c r="D65" s="43"/>
    </row>
    <row r="66" spans="2:4" ht="12.75">
      <c r="B66" s="29"/>
      <c r="D66" s="43"/>
    </row>
    <row r="67" spans="1:5" ht="12.75">
      <c r="A67" s="140" t="s">
        <v>282</v>
      </c>
      <c r="B67" s="136"/>
      <c r="C67" s="136"/>
      <c r="D67" s="136"/>
      <c r="E67" s="136"/>
    </row>
    <row r="68" spans="1:5" ht="12.75">
      <c r="A68" s="136"/>
      <c r="B68" s="136"/>
      <c r="C68" s="136"/>
      <c r="D68" s="136"/>
      <c r="E68" s="136"/>
    </row>
    <row r="69" spans="1:5" ht="12.75">
      <c r="A69" s="136"/>
      <c r="B69" s="136"/>
      <c r="C69" s="136"/>
      <c r="D69" s="136"/>
      <c r="E69" s="136"/>
    </row>
    <row r="70" spans="1:5" ht="16.5" customHeight="1">
      <c r="A70" s="136"/>
      <c r="B70" s="136"/>
      <c r="C70" s="136"/>
      <c r="D70" s="136"/>
      <c r="E70" s="136"/>
    </row>
    <row r="71" spans="2:4" ht="15.75" customHeight="1">
      <c r="B71" s="29"/>
      <c r="D71" s="43"/>
    </row>
    <row r="72" spans="1:5" ht="12.75">
      <c r="A72" s="141" t="s">
        <v>24</v>
      </c>
      <c r="B72" s="136"/>
      <c r="C72" s="136"/>
      <c r="D72" s="136"/>
      <c r="E72" s="136"/>
    </row>
    <row r="73" spans="1:5" ht="15.75" customHeight="1">
      <c r="A73" s="136"/>
      <c r="B73" s="136"/>
      <c r="C73" s="136"/>
      <c r="D73" s="136"/>
      <c r="E73" s="136"/>
    </row>
    <row r="74" spans="2:4" ht="12.75">
      <c r="B74" s="29"/>
      <c r="D74" s="43"/>
    </row>
    <row r="75" spans="1:5" ht="12.75">
      <c r="A75" s="4"/>
      <c r="B75" s="29"/>
      <c r="D75" s="43"/>
      <c r="E75" s="88" t="s">
        <v>61</v>
      </c>
    </row>
    <row r="76" spans="1:4" ht="12.75" customHeight="1">
      <c r="A76" s="4"/>
      <c r="B76" s="29"/>
      <c r="D76" s="43"/>
    </row>
    <row r="77" spans="1:5" ht="12.75">
      <c r="A77" s="4"/>
      <c r="B77" s="7" t="s">
        <v>87</v>
      </c>
      <c r="D77" s="43"/>
      <c r="E77" s="4">
        <v>50105</v>
      </c>
    </row>
    <row r="78" spans="1:4" ht="12.75">
      <c r="A78" s="4"/>
      <c r="B78" s="7"/>
      <c r="D78" s="43"/>
    </row>
    <row r="79" spans="1:5" ht="12.75">
      <c r="A79" s="4"/>
      <c r="B79" s="29" t="s">
        <v>186</v>
      </c>
      <c r="D79" s="43"/>
      <c r="E79" s="5">
        <v>-12136</v>
      </c>
    </row>
    <row r="80" spans="1:5" ht="12.75">
      <c r="A80" s="4"/>
      <c r="B80" s="29"/>
      <c r="D80" s="43"/>
      <c r="E80" s="39"/>
    </row>
    <row r="81" spans="1:5" ht="12.75">
      <c r="A81" s="4"/>
      <c r="B81" s="29" t="s">
        <v>187</v>
      </c>
      <c r="D81" s="43"/>
      <c r="E81" s="4">
        <f>SUM(E77:E79)</f>
        <v>37969</v>
      </c>
    </row>
    <row r="82" spans="1:4" ht="12.75">
      <c r="A82" s="4"/>
      <c r="B82" s="29"/>
      <c r="D82" s="43"/>
    </row>
    <row r="83" spans="1:4" ht="12.75">
      <c r="A83" s="4"/>
      <c r="B83" s="36" t="s">
        <v>188</v>
      </c>
      <c r="D83" s="43"/>
    </row>
    <row r="84" spans="1:5" ht="12.75">
      <c r="A84" s="4"/>
      <c r="B84" s="29" t="s">
        <v>189</v>
      </c>
      <c r="D84" s="43"/>
      <c r="E84" s="4">
        <v>-37469</v>
      </c>
    </row>
    <row r="85" spans="1:5" ht="12.75">
      <c r="A85" s="4"/>
      <c r="B85" s="29" t="s">
        <v>190</v>
      </c>
      <c r="D85" s="43"/>
      <c r="E85" s="39">
        <v>-915</v>
      </c>
    </row>
    <row r="86" spans="1:5" ht="13.5" thickBot="1">
      <c r="A86" s="4"/>
      <c r="B86" s="143" t="s">
        <v>191</v>
      </c>
      <c r="C86" s="136"/>
      <c r="D86" s="136"/>
      <c r="E86" s="41">
        <f>SUM(E81:E85)</f>
        <v>-415</v>
      </c>
    </row>
    <row r="87" spans="1:4" ht="13.5" thickTop="1">
      <c r="A87" s="9"/>
      <c r="C87" s="13"/>
      <c r="D87" s="28"/>
    </row>
    <row r="89" ht="15.75" customHeight="1">
      <c r="A89" s="7" t="s">
        <v>265</v>
      </c>
    </row>
    <row r="90" ht="13.5" customHeight="1"/>
    <row r="91" spans="1:5" ht="15.75" customHeight="1">
      <c r="A91" s="137" t="s">
        <v>259</v>
      </c>
      <c r="B91" s="137"/>
      <c r="C91" s="137"/>
      <c r="D91" s="137"/>
      <c r="E91" s="137"/>
    </row>
    <row r="92" spans="1:5" ht="15.75" customHeight="1">
      <c r="A92" s="137"/>
      <c r="B92" s="137"/>
      <c r="C92" s="137"/>
      <c r="D92" s="137"/>
      <c r="E92" s="137"/>
    </row>
    <row r="93" ht="12.75">
      <c r="A93" s="9"/>
    </row>
    <row r="94" spans="1:5" ht="15.75" customHeight="1">
      <c r="A94" s="137" t="s">
        <v>33</v>
      </c>
      <c r="B94" s="137"/>
      <c r="C94" s="137"/>
      <c r="D94" s="137"/>
      <c r="E94" s="137"/>
    </row>
    <row r="95" spans="1:5" ht="15.75" customHeight="1">
      <c r="A95" s="137"/>
      <c r="B95" s="137"/>
      <c r="C95" s="137"/>
      <c r="D95" s="137"/>
      <c r="E95" s="137"/>
    </row>
    <row r="96" spans="1:8" s="9" customFormat="1" ht="12.75">
      <c r="A96" s="137"/>
      <c r="B96" s="137"/>
      <c r="C96" s="137"/>
      <c r="D96" s="137"/>
      <c r="E96" s="137"/>
      <c r="F96" s="16"/>
      <c r="H96" s="16"/>
    </row>
    <row r="97" spans="3:8" s="9" customFormat="1" ht="12.75">
      <c r="C97" s="4"/>
      <c r="D97" s="16"/>
      <c r="E97" s="4"/>
      <c r="F97" s="16"/>
      <c r="H97" s="16"/>
    </row>
    <row r="98" spans="3:8" ht="12.75">
      <c r="C98" s="29"/>
      <c r="D98" s="15"/>
      <c r="E98" s="29"/>
      <c r="F98" s="15"/>
      <c r="H98" s="15"/>
    </row>
    <row r="99" spans="3:8" ht="12.75">
      <c r="C99" s="29"/>
      <c r="D99" s="15"/>
      <c r="E99" s="29"/>
      <c r="F99" s="15"/>
      <c r="H99" s="15"/>
    </row>
    <row r="100" spans="3:8" ht="12.75">
      <c r="C100" s="29"/>
      <c r="D100" s="15"/>
      <c r="E100" s="29"/>
      <c r="F100" s="15"/>
      <c r="H100" s="15"/>
    </row>
    <row r="101" spans="3:8" ht="12.75">
      <c r="C101" s="29"/>
      <c r="D101" s="15"/>
      <c r="E101" s="29"/>
      <c r="F101" s="15"/>
      <c r="H101" s="15"/>
    </row>
    <row r="102" spans="3:8" ht="12.75">
      <c r="C102" s="29"/>
      <c r="D102" s="15"/>
      <c r="E102" s="29"/>
      <c r="F102" s="15"/>
      <c r="H102" s="15"/>
    </row>
    <row r="103" spans="3:8" ht="12.75">
      <c r="C103" s="29"/>
      <c r="D103" s="15"/>
      <c r="E103" s="29"/>
      <c r="F103" s="15"/>
      <c r="H103" s="15"/>
    </row>
  </sheetData>
  <mergeCells count="8">
    <mergeCell ref="A34:B34"/>
    <mergeCell ref="A91:E92"/>
    <mergeCell ref="A94:E96"/>
    <mergeCell ref="A67:E70"/>
    <mergeCell ref="A72:E73"/>
    <mergeCell ref="A50:B50"/>
    <mergeCell ref="A52:B52"/>
    <mergeCell ref="B86:D86"/>
  </mergeCells>
  <printOptions/>
  <pageMargins left="1" right="0.75" top="0.5" bottom="0.5" header="0.5" footer="0.5"/>
  <pageSetup fitToHeight="2" fitToWidth="1"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Q321"/>
  <sheetViews>
    <sheetView tabSelected="1" view="pageBreakPreview" zoomScaleSheetLayoutView="100" workbookViewId="0" topLeftCell="A1">
      <selection activeCell="E302" sqref="E302"/>
    </sheetView>
  </sheetViews>
  <sheetFormatPr defaultColWidth="9.140625" defaultRowHeight="12.75" customHeight="1"/>
  <cols>
    <col min="1" max="1" width="5.421875" style="94" customWidth="1"/>
    <col min="2" max="2" width="11.57421875" style="29" customWidth="1"/>
    <col min="3" max="3" width="15.140625" style="29" customWidth="1"/>
    <col min="4" max="9" width="11.421875" style="29" customWidth="1"/>
    <col min="10" max="10" width="9.28125" style="29" bestFit="1" customWidth="1"/>
    <col min="11" max="16384" width="9.140625" style="29" customWidth="1"/>
  </cols>
  <sheetData>
    <row r="1" ht="12.75" customHeight="1">
      <c r="A1" s="1" t="s">
        <v>255</v>
      </c>
    </row>
    <row r="2" ht="12.75" customHeight="1">
      <c r="A2" s="60" t="s">
        <v>256</v>
      </c>
    </row>
    <row r="3" ht="12.75" customHeight="1">
      <c r="A3" s="97"/>
    </row>
    <row r="4" ht="12.75" customHeight="1">
      <c r="A4" s="94" t="s">
        <v>192</v>
      </c>
    </row>
    <row r="6" ht="12.75" customHeight="1">
      <c r="A6" s="94" t="s">
        <v>193</v>
      </c>
    </row>
    <row r="8" spans="1:2" ht="15.75" customHeight="1">
      <c r="A8" s="93" t="s">
        <v>95</v>
      </c>
      <c r="B8" s="36" t="s">
        <v>88</v>
      </c>
    </row>
    <row r="9" ht="15.75" customHeight="1"/>
    <row r="10" spans="2:17" ht="15.75" customHeight="1">
      <c r="B10" s="143" t="s">
        <v>194</v>
      </c>
      <c r="C10" s="143"/>
      <c r="D10" s="143"/>
      <c r="E10" s="143"/>
      <c r="F10" s="143"/>
      <c r="G10" s="143"/>
      <c r="H10" s="143"/>
      <c r="I10" s="143"/>
      <c r="J10" s="147"/>
      <c r="K10" s="147"/>
      <c r="L10" s="147"/>
      <c r="M10" s="147"/>
      <c r="N10" s="147"/>
      <c r="O10" s="147"/>
      <c r="P10" s="147"/>
      <c r="Q10" s="147"/>
    </row>
    <row r="11" spans="2:17" ht="15.75" customHeight="1">
      <c r="B11" s="143"/>
      <c r="C11" s="143"/>
      <c r="D11" s="143"/>
      <c r="E11" s="143"/>
      <c r="F11" s="143"/>
      <c r="G11" s="143"/>
      <c r="H11" s="143"/>
      <c r="I11" s="143"/>
      <c r="J11" s="147"/>
      <c r="K11" s="147"/>
      <c r="L11" s="147"/>
      <c r="M11" s="147"/>
      <c r="N11" s="147"/>
      <c r="O11" s="147"/>
      <c r="P11" s="147"/>
      <c r="Q11" s="147"/>
    </row>
    <row r="12" spans="2:9" ht="15.75" customHeight="1">
      <c r="B12" s="98"/>
      <c r="C12" s="98"/>
      <c r="D12" s="98"/>
      <c r="E12" s="98"/>
      <c r="F12" s="98"/>
      <c r="G12" s="98"/>
      <c r="H12" s="98"/>
      <c r="I12" s="98"/>
    </row>
    <row r="13" spans="2:9" ht="15.75" customHeight="1">
      <c r="B13" s="143" t="s">
        <v>289</v>
      </c>
      <c r="C13" s="143"/>
      <c r="D13" s="143"/>
      <c r="E13" s="143"/>
      <c r="F13" s="143"/>
      <c r="G13" s="143"/>
      <c r="H13" s="143"/>
      <c r="I13" s="143"/>
    </row>
    <row r="14" spans="2:9" ht="15.75" customHeight="1">
      <c r="B14" s="143"/>
      <c r="C14" s="143"/>
      <c r="D14" s="143"/>
      <c r="E14" s="143"/>
      <c r="F14" s="143"/>
      <c r="G14" s="143"/>
      <c r="H14" s="143"/>
      <c r="I14" s="143"/>
    </row>
    <row r="15" spans="2:9" ht="15.75" customHeight="1">
      <c r="B15" s="143"/>
      <c r="C15" s="143"/>
      <c r="D15" s="143"/>
      <c r="E15" s="143"/>
      <c r="F15" s="143"/>
      <c r="G15" s="143"/>
      <c r="H15" s="143"/>
      <c r="I15" s="143"/>
    </row>
    <row r="16" spans="2:9" ht="15.75" customHeight="1">
      <c r="B16" s="143"/>
      <c r="C16" s="143"/>
      <c r="D16" s="143"/>
      <c r="E16" s="143"/>
      <c r="F16" s="143"/>
      <c r="G16" s="143"/>
      <c r="H16" s="143"/>
      <c r="I16" s="143"/>
    </row>
    <row r="17" spans="2:9" ht="15.75" customHeight="1">
      <c r="B17" s="143"/>
      <c r="C17" s="143"/>
      <c r="D17" s="143"/>
      <c r="E17" s="143"/>
      <c r="F17" s="143"/>
      <c r="G17" s="143"/>
      <c r="H17" s="143"/>
      <c r="I17" s="143"/>
    </row>
    <row r="18" spans="2:9" ht="15.75" customHeight="1">
      <c r="B18" s="87"/>
      <c r="C18" s="87"/>
      <c r="D18" s="87"/>
      <c r="E18" s="87"/>
      <c r="F18" s="87"/>
      <c r="G18" s="87"/>
      <c r="H18" s="87"/>
      <c r="I18" s="87"/>
    </row>
    <row r="19" spans="2:9" ht="15.75" customHeight="1">
      <c r="B19" s="143" t="s">
        <v>195</v>
      </c>
      <c r="C19" s="143"/>
      <c r="D19" s="143"/>
      <c r="E19" s="143"/>
      <c r="F19" s="143"/>
      <c r="G19" s="143"/>
      <c r="H19" s="143"/>
      <c r="I19" s="143"/>
    </row>
    <row r="20" spans="2:9" ht="15.75" customHeight="1">
      <c r="B20" s="143"/>
      <c r="C20" s="143"/>
      <c r="D20" s="143"/>
      <c r="E20" s="143"/>
      <c r="F20" s="143"/>
      <c r="G20" s="143"/>
      <c r="H20" s="143"/>
      <c r="I20" s="143"/>
    </row>
    <row r="21" spans="2:9" ht="15.75" customHeight="1">
      <c r="B21" s="99"/>
      <c r="C21" s="99"/>
      <c r="D21" s="99"/>
      <c r="E21" s="99"/>
      <c r="F21" s="99"/>
      <c r="G21" s="99"/>
      <c r="H21" s="99"/>
      <c r="I21" s="99"/>
    </row>
    <row r="22" ht="15.75" customHeight="1"/>
    <row r="23" spans="1:2" ht="15.75" customHeight="1">
      <c r="A23" s="93" t="s">
        <v>96</v>
      </c>
      <c r="B23" s="36" t="s">
        <v>196</v>
      </c>
    </row>
    <row r="24" ht="15.75" customHeight="1"/>
    <row r="25" spans="2:9" ht="15.75" customHeight="1">
      <c r="B25" s="143" t="s">
        <v>197</v>
      </c>
      <c r="C25" s="143"/>
      <c r="D25" s="143"/>
      <c r="E25" s="143"/>
      <c r="F25" s="143"/>
      <c r="G25" s="143"/>
      <c r="H25" s="143"/>
      <c r="I25" s="143"/>
    </row>
    <row r="26" spans="2:9" ht="15.75" customHeight="1">
      <c r="B26" s="143"/>
      <c r="C26" s="143"/>
      <c r="D26" s="143"/>
      <c r="E26" s="143"/>
      <c r="F26" s="143"/>
      <c r="G26" s="143"/>
      <c r="H26" s="143"/>
      <c r="I26" s="143"/>
    </row>
    <row r="27" spans="2:9" ht="15.75" customHeight="1">
      <c r="B27" s="37"/>
      <c r="C27" s="37"/>
      <c r="D27" s="37"/>
      <c r="E27" s="37"/>
      <c r="F27" s="37"/>
      <c r="G27" s="37"/>
      <c r="H27" s="37"/>
      <c r="I27" s="37"/>
    </row>
    <row r="28" ht="15.75" customHeight="1"/>
    <row r="29" spans="1:2" ht="15.75" customHeight="1">
      <c r="A29" s="93" t="s">
        <v>97</v>
      </c>
      <c r="B29" s="36" t="s">
        <v>198</v>
      </c>
    </row>
    <row r="30" spans="1:2" ht="15.75" customHeight="1">
      <c r="A30" s="93"/>
      <c r="B30" s="36"/>
    </row>
    <row r="31" spans="1:2" ht="15.75" customHeight="1">
      <c r="A31" s="93"/>
      <c r="B31" s="29" t="s">
        <v>199</v>
      </c>
    </row>
    <row r="32" ht="15.75" customHeight="1">
      <c r="A32" s="93"/>
    </row>
    <row r="33" ht="15.75" customHeight="1">
      <c r="A33" s="93"/>
    </row>
    <row r="34" spans="1:2" ht="15.75" customHeight="1">
      <c r="A34" s="93" t="s">
        <v>98</v>
      </c>
      <c r="B34" s="36" t="s">
        <v>200</v>
      </c>
    </row>
    <row r="35" ht="15.75" customHeight="1"/>
    <row r="36" spans="2:9" ht="15.75" customHeight="1">
      <c r="B36" s="143" t="s">
        <v>201</v>
      </c>
      <c r="C36" s="143"/>
      <c r="D36" s="143"/>
      <c r="E36" s="143"/>
      <c r="F36" s="143"/>
      <c r="G36" s="143"/>
      <c r="H36" s="143"/>
      <c r="I36" s="143"/>
    </row>
    <row r="37" spans="2:9" ht="15.75" customHeight="1">
      <c r="B37" s="143"/>
      <c r="C37" s="143"/>
      <c r="D37" s="143"/>
      <c r="E37" s="143"/>
      <c r="F37" s="143"/>
      <c r="G37" s="143"/>
      <c r="H37" s="143"/>
      <c r="I37" s="143"/>
    </row>
    <row r="38" spans="2:9" ht="15.75" customHeight="1">
      <c r="B38" s="37"/>
      <c r="C38" s="37"/>
      <c r="D38" s="37"/>
      <c r="E38" s="37"/>
      <c r="F38" s="37"/>
      <c r="G38" s="37"/>
      <c r="H38" s="37"/>
      <c r="I38" s="37"/>
    </row>
    <row r="39" ht="15.75" customHeight="1"/>
    <row r="40" spans="1:2" ht="15.75" customHeight="1">
      <c r="A40" s="93" t="s">
        <v>99</v>
      </c>
      <c r="B40" s="36" t="s">
        <v>202</v>
      </c>
    </row>
    <row r="41" ht="15.75" customHeight="1"/>
    <row r="42" ht="15.75" customHeight="1">
      <c r="B42" s="29" t="s">
        <v>203</v>
      </c>
    </row>
    <row r="43" ht="15.75" customHeight="1"/>
    <row r="44" ht="15.75" customHeight="1"/>
    <row r="45" spans="1:2" ht="15.75" customHeight="1">
      <c r="A45" s="93" t="s">
        <v>100</v>
      </c>
      <c r="B45" s="36" t="s">
        <v>204</v>
      </c>
    </row>
    <row r="46" ht="15.75" customHeight="1"/>
    <row r="47" spans="2:9" ht="15.75" customHeight="1">
      <c r="B47" s="143" t="s">
        <v>205</v>
      </c>
      <c r="C47" s="143"/>
      <c r="D47" s="143"/>
      <c r="E47" s="143"/>
      <c r="F47" s="143"/>
      <c r="G47" s="143"/>
      <c r="H47" s="143"/>
      <c r="I47" s="143"/>
    </row>
    <row r="48" spans="2:9" ht="15.75" customHeight="1">
      <c r="B48" s="143"/>
      <c r="C48" s="143"/>
      <c r="D48" s="143"/>
      <c r="E48" s="143"/>
      <c r="F48" s="143"/>
      <c r="G48" s="143"/>
      <c r="H48" s="143"/>
      <c r="I48" s="143"/>
    </row>
    <row r="49" spans="2:9" ht="15.75" customHeight="1">
      <c r="B49" s="37"/>
      <c r="C49" s="37"/>
      <c r="D49" s="37"/>
      <c r="E49" s="37"/>
      <c r="F49" s="37"/>
      <c r="G49" s="37"/>
      <c r="H49" s="37"/>
      <c r="I49" s="37"/>
    </row>
    <row r="50" ht="15.75" customHeight="1"/>
    <row r="51" spans="1:2" ht="15.75" customHeight="1">
      <c r="A51" s="93" t="s">
        <v>206</v>
      </c>
      <c r="B51" s="36" t="s">
        <v>207</v>
      </c>
    </row>
    <row r="52" ht="15.75" customHeight="1"/>
    <row r="53" ht="15.75" customHeight="1">
      <c r="B53" s="29" t="s">
        <v>302</v>
      </c>
    </row>
    <row r="54" ht="15.75" customHeight="1"/>
    <row r="55" ht="15.75" customHeight="1"/>
    <row r="56" ht="15.75" customHeight="1"/>
    <row r="57" ht="15.75" customHeight="1"/>
    <row r="58" ht="15.75" customHeight="1"/>
    <row r="59" ht="15.75" customHeight="1"/>
    <row r="60" spans="1:2" ht="15.75" customHeight="1">
      <c r="A60" s="93" t="s">
        <v>101</v>
      </c>
      <c r="B60" s="36" t="s">
        <v>208</v>
      </c>
    </row>
    <row r="61" spans="1:2" ht="15.75" customHeight="1">
      <c r="A61" s="93"/>
      <c r="B61" s="36"/>
    </row>
    <row r="62" ht="15.75" customHeight="1">
      <c r="B62" s="29" t="s">
        <v>209</v>
      </c>
    </row>
    <row r="63" spans="4:9" ht="15.75" customHeight="1">
      <c r="D63" s="36"/>
      <c r="E63" s="61"/>
      <c r="F63" s="61"/>
      <c r="G63" s="61"/>
      <c r="H63" s="36"/>
      <c r="I63" s="61"/>
    </row>
    <row r="64" spans="2:9" ht="15.75" customHeight="1">
      <c r="B64" s="91"/>
      <c r="D64" s="100"/>
      <c r="E64" s="100"/>
      <c r="F64" s="100"/>
      <c r="G64" s="100"/>
      <c r="H64" s="36"/>
      <c r="I64" s="100"/>
    </row>
    <row r="65" spans="2:9" ht="15.75" customHeight="1">
      <c r="B65" s="91"/>
      <c r="D65" s="100" t="s">
        <v>137</v>
      </c>
      <c r="E65" s="61" t="s">
        <v>122</v>
      </c>
      <c r="F65" s="100" t="s">
        <v>120</v>
      </c>
      <c r="G65" s="100"/>
      <c r="H65" s="61"/>
      <c r="I65" s="100"/>
    </row>
    <row r="66" spans="2:9" ht="15.75" customHeight="1">
      <c r="B66" s="91"/>
      <c r="D66" s="101" t="s">
        <v>121</v>
      </c>
      <c r="E66" s="102" t="s">
        <v>123</v>
      </c>
      <c r="F66" s="103" t="s">
        <v>124</v>
      </c>
      <c r="G66" s="103" t="s">
        <v>297</v>
      </c>
      <c r="H66" s="103" t="s">
        <v>210</v>
      </c>
      <c r="I66" s="103" t="s">
        <v>125</v>
      </c>
    </row>
    <row r="67" spans="4:9" ht="15.75" customHeight="1">
      <c r="D67" s="100" t="s">
        <v>61</v>
      </c>
      <c r="E67" s="100" t="s">
        <v>61</v>
      </c>
      <c r="F67" s="100" t="s">
        <v>61</v>
      </c>
      <c r="G67" s="100" t="s">
        <v>61</v>
      </c>
      <c r="H67" s="100" t="s">
        <v>61</v>
      </c>
      <c r="I67" s="100" t="s">
        <v>61</v>
      </c>
    </row>
    <row r="68" spans="2:9" ht="15.75" customHeight="1">
      <c r="B68" s="104" t="s">
        <v>119</v>
      </c>
      <c r="C68" s="36"/>
      <c r="D68" s="89"/>
      <c r="E68" s="90"/>
      <c r="F68" s="91"/>
      <c r="G68" s="91"/>
      <c r="H68" s="91"/>
      <c r="I68" s="91"/>
    </row>
    <row r="69" spans="2:9" ht="15.75" customHeight="1">
      <c r="B69" s="105" t="s">
        <v>31</v>
      </c>
      <c r="C69" s="36"/>
      <c r="D69" s="89"/>
      <c r="E69" s="90"/>
      <c r="F69" s="91"/>
      <c r="G69" s="91"/>
      <c r="H69" s="91"/>
      <c r="I69" s="91"/>
    </row>
    <row r="70" spans="4:9" ht="15.75" customHeight="1">
      <c r="D70" s="89"/>
      <c r="E70" s="90"/>
      <c r="F70" s="91"/>
      <c r="G70" s="91"/>
      <c r="H70" s="91"/>
      <c r="I70" s="91"/>
    </row>
    <row r="71" spans="2:9" ht="15.75" customHeight="1">
      <c r="B71" s="36" t="s">
        <v>35</v>
      </c>
      <c r="D71" s="89"/>
      <c r="E71" s="90"/>
      <c r="F71" s="91"/>
      <c r="G71" s="91"/>
      <c r="H71" s="91"/>
      <c r="I71" s="91"/>
    </row>
    <row r="72" spans="2:9" ht="15.75" customHeight="1">
      <c r="B72" s="91" t="s">
        <v>211</v>
      </c>
      <c r="D72" s="4">
        <v>29505</v>
      </c>
      <c r="E72" s="31">
        <v>457</v>
      </c>
      <c r="F72" s="31">
        <v>1421</v>
      </c>
      <c r="G72" s="31">
        <v>1893</v>
      </c>
      <c r="H72" s="31">
        <v>0</v>
      </c>
      <c r="I72" s="31">
        <f>SUM(D72:H72)</f>
        <v>33276</v>
      </c>
    </row>
    <row r="73" spans="2:9" ht="15.75" customHeight="1">
      <c r="B73" s="91" t="s">
        <v>212</v>
      </c>
      <c r="D73" s="4">
        <v>8762</v>
      </c>
      <c r="E73" s="32">
        <v>0</v>
      </c>
      <c r="F73" s="31">
        <v>163</v>
      </c>
      <c r="G73" s="31">
        <v>83</v>
      </c>
      <c r="H73" s="31">
        <f>-D73-E73-F73-G73</f>
        <v>-9008</v>
      </c>
      <c r="I73" s="31">
        <v>0</v>
      </c>
    </row>
    <row r="74" spans="2:9" ht="15.75" customHeight="1" thickBot="1">
      <c r="B74" s="91" t="s">
        <v>126</v>
      </c>
      <c r="D74" s="42">
        <f>D72+D73</f>
        <v>38267</v>
      </c>
      <c r="E74" s="42">
        <f>E72+E73</f>
        <v>457</v>
      </c>
      <c r="F74" s="42">
        <f>SUM(F72:F73)</f>
        <v>1584</v>
      </c>
      <c r="G74" s="42">
        <f>SUM(G72:G73)</f>
        <v>1976</v>
      </c>
      <c r="H74" s="42">
        <f>SUM(H72:H73)</f>
        <v>-9008</v>
      </c>
      <c r="I74" s="42">
        <f>SUM(I72:I73)</f>
        <v>33276</v>
      </c>
    </row>
    <row r="75" spans="2:9" ht="15.75" customHeight="1" thickTop="1">
      <c r="B75" s="91"/>
      <c r="D75" s="31"/>
      <c r="E75" s="31"/>
      <c r="F75" s="31"/>
      <c r="G75" s="31"/>
      <c r="H75" s="31"/>
      <c r="I75" s="31"/>
    </row>
    <row r="76" spans="2:9" ht="15.75" customHeight="1">
      <c r="B76" s="104" t="s">
        <v>213</v>
      </c>
      <c r="D76" s="31"/>
      <c r="E76" s="31"/>
      <c r="F76" s="31"/>
      <c r="G76" s="31"/>
      <c r="H76" s="31"/>
      <c r="I76" s="31"/>
    </row>
    <row r="77" spans="2:9" ht="15.75" customHeight="1">
      <c r="B77" s="29" t="s">
        <v>149</v>
      </c>
      <c r="D77" s="31">
        <v>7240</v>
      </c>
      <c r="E77" s="31">
        <v>60</v>
      </c>
      <c r="F77" s="31">
        <v>106</v>
      </c>
      <c r="G77" s="31">
        <v>138</v>
      </c>
      <c r="H77" s="31">
        <v>0</v>
      </c>
      <c r="I77" s="31">
        <f>SUM(D77:H77)</f>
        <v>7544</v>
      </c>
    </row>
    <row r="78" spans="2:9" ht="15.75" customHeight="1">
      <c r="B78" s="91" t="s">
        <v>127</v>
      </c>
      <c r="D78" s="31"/>
      <c r="E78" s="31"/>
      <c r="F78" s="31"/>
      <c r="G78" s="31"/>
      <c r="H78" s="31"/>
      <c r="I78" s="31">
        <v>-119</v>
      </c>
    </row>
    <row r="79" spans="2:9" ht="15.75" customHeight="1">
      <c r="B79" s="91" t="s">
        <v>128</v>
      </c>
      <c r="D79" s="31"/>
      <c r="E79" s="31"/>
      <c r="F79" s="31"/>
      <c r="G79" s="31"/>
      <c r="H79" s="31"/>
      <c r="I79" s="31">
        <v>47</v>
      </c>
    </row>
    <row r="80" spans="2:9" ht="15.75" customHeight="1">
      <c r="B80" s="91" t="s">
        <v>36</v>
      </c>
      <c r="D80" s="31"/>
      <c r="E80" s="31"/>
      <c r="F80" s="31"/>
      <c r="G80" s="31"/>
      <c r="H80" s="31"/>
      <c r="I80" s="32">
        <v>253</v>
      </c>
    </row>
    <row r="81" spans="2:9" ht="15.75" customHeight="1">
      <c r="B81" s="91" t="s">
        <v>279</v>
      </c>
      <c r="D81" s="31"/>
      <c r="E81" s="31"/>
      <c r="F81" s="31"/>
      <c r="G81" s="31"/>
      <c r="H81" s="31"/>
      <c r="I81" s="31">
        <f>SUM(I77:I80)</f>
        <v>7725</v>
      </c>
    </row>
    <row r="82" spans="2:9" ht="15.75" customHeight="1">
      <c r="B82" s="91" t="s">
        <v>57</v>
      </c>
      <c r="D82" s="31"/>
      <c r="E82" s="31"/>
      <c r="F82" s="31"/>
      <c r="G82" s="31"/>
      <c r="H82" s="31"/>
      <c r="I82" s="32">
        <v>-2023</v>
      </c>
    </row>
    <row r="83" spans="2:9" ht="15.75" customHeight="1">
      <c r="B83" s="91" t="s">
        <v>278</v>
      </c>
      <c r="D83" s="31"/>
      <c r="E83" s="31"/>
      <c r="F83" s="31"/>
      <c r="G83" s="31"/>
      <c r="H83" s="31"/>
      <c r="I83" s="31">
        <f>SUM(I81:I82)</f>
        <v>5702</v>
      </c>
    </row>
    <row r="84" spans="2:9" ht="15.75" customHeight="1">
      <c r="B84" s="91" t="s">
        <v>37</v>
      </c>
      <c r="D84" s="31"/>
      <c r="E84" s="31"/>
      <c r="F84" s="31"/>
      <c r="G84" s="31"/>
      <c r="H84" s="31"/>
      <c r="I84" s="31">
        <v>0</v>
      </c>
    </row>
    <row r="85" spans="2:9" ht="15.75" customHeight="1" thickBot="1">
      <c r="B85" s="29" t="s">
        <v>78</v>
      </c>
      <c r="D85" s="42">
        <f>SUM(D77:D78)</f>
        <v>7240</v>
      </c>
      <c r="E85" s="42">
        <f>SUM(E77:E78)</f>
        <v>60</v>
      </c>
      <c r="F85" s="42">
        <f>SUM(F77:F78)</f>
        <v>106</v>
      </c>
      <c r="G85" s="42">
        <f>SUM(G77:G78)</f>
        <v>138</v>
      </c>
      <c r="H85" s="42">
        <f>SUM(H77:H78)</f>
        <v>0</v>
      </c>
      <c r="I85" s="42">
        <f>SUM(I83:I84)</f>
        <v>5702</v>
      </c>
    </row>
    <row r="86" spans="4:9" ht="15.75" customHeight="1" thickTop="1">
      <c r="D86" s="4"/>
      <c r="E86" s="19"/>
      <c r="F86" s="19"/>
      <c r="G86" s="19"/>
      <c r="H86" s="19"/>
      <c r="I86" s="19"/>
    </row>
    <row r="87" spans="5:6" ht="15.75" customHeight="1">
      <c r="E87" s="43"/>
      <c r="F87" s="43"/>
    </row>
    <row r="88" spans="1:6" ht="15.75" customHeight="1">
      <c r="A88" s="93" t="s">
        <v>214</v>
      </c>
      <c r="B88" s="36" t="s">
        <v>94</v>
      </c>
      <c r="F88" s="43"/>
    </row>
    <row r="89" ht="15.75" customHeight="1"/>
    <row r="90" spans="2:9" ht="15.75" customHeight="1">
      <c r="B90" s="134" t="s">
        <v>38</v>
      </c>
      <c r="C90" s="134"/>
      <c r="D90" s="134"/>
      <c r="E90" s="134"/>
      <c r="F90" s="134"/>
      <c r="G90" s="134"/>
      <c r="H90" s="134"/>
      <c r="I90" s="134"/>
    </row>
    <row r="91" spans="2:9" ht="15.75" customHeight="1">
      <c r="B91" s="134"/>
      <c r="C91" s="134"/>
      <c r="D91" s="134"/>
      <c r="E91" s="134"/>
      <c r="F91" s="134"/>
      <c r="G91" s="134"/>
      <c r="H91" s="134"/>
      <c r="I91" s="134"/>
    </row>
    <row r="92" spans="2:9" ht="15.75" customHeight="1">
      <c r="B92" s="92"/>
      <c r="C92" s="92"/>
      <c r="D92" s="92"/>
      <c r="E92" s="92"/>
      <c r="F92" s="92"/>
      <c r="G92" s="92"/>
      <c r="H92" s="92"/>
      <c r="I92" s="92"/>
    </row>
    <row r="93" spans="2:9" ht="15.75" customHeight="1">
      <c r="B93" s="37"/>
      <c r="C93" s="37"/>
      <c r="D93" s="37"/>
      <c r="E93" s="37"/>
      <c r="F93" s="37"/>
      <c r="G93" s="37"/>
      <c r="H93" s="37"/>
      <c r="I93" s="37"/>
    </row>
    <row r="94" spans="1:2" ht="15.75" customHeight="1">
      <c r="A94" s="93" t="s">
        <v>215</v>
      </c>
      <c r="B94" s="36" t="s">
        <v>216</v>
      </c>
    </row>
    <row r="95" ht="15.75" customHeight="1"/>
    <row r="96" spans="2:9" ht="15.75" customHeight="1">
      <c r="B96" s="106" t="s">
        <v>39</v>
      </c>
      <c r="C96" s="2"/>
      <c r="D96" s="2"/>
      <c r="E96" s="2"/>
      <c r="F96" s="2"/>
      <c r="G96" s="2"/>
      <c r="H96" s="2"/>
      <c r="I96" s="2"/>
    </row>
    <row r="97" spans="2:9" ht="15.75" customHeight="1">
      <c r="B97" s="106"/>
      <c r="C97" s="2"/>
      <c r="D97" s="2"/>
      <c r="E97" s="2"/>
      <c r="F97" s="2"/>
      <c r="G97" s="2"/>
      <c r="H97" s="2"/>
      <c r="I97" s="2"/>
    </row>
    <row r="98" spans="2:9" ht="15.75" customHeight="1">
      <c r="B98" s="2"/>
      <c r="C98" s="2"/>
      <c r="D98" s="2"/>
      <c r="E98" s="2"/>
      <c r="F98" s="2"/>
      <c r="G98" s="2"/>
      <c r="H98" s="2"/>
      <c r="I98" s="2"/>
    </row>
    <row r="99" spans="1:2" ht="15.75" customHeight="1">
      <c r="A99" s="93" t="s">
        <v>102</v>
      </c>
      <c r="B99" s="36" t="s">
        <v>217</v>
      </c>
    </row>
    <row r="100" ht="15.75" customHeight="1"/>
    <row r="101" spans="2:10" ht="15.75" customHeight="1">
      <c r="B101" s="139" t="s">
        <v>218</v>
      </c>
      <c r="C101" s="139"/>
      <c r="D101" s="139"/>
      <c r="E101" s="139"/>
      <c r="F101" s="139"/>
      <c r="G101" s="139"/>
      <c r="H101" s="139"/>
      <c r="I101" s="139"/>
      <c r="J101" s="107"/>
    </row>
    <row r="102" spans="2:10" ht="15.75" customHeight="1">
      <c r="B102" s="37"/>
      <c r="C102" s="37"/>
      <c r="D102" s="37"/>
      <c r="E102" s="37"/>
      <c r="F102" s="37"/>
      <c r="G102" s="37"/>
      <c r="H102" s="37"/>
      <c r="I102" s="37"/>
      <c r="J102" s="107"/>
    </row>
    <row r="103" spans="2:9" ht="15.75" customHeight="1">
      <c r="B103" s="143" t="s">
        <v>283</v>
      </c>
      <c r="C103" s="143"/>
      <c r="D103" s="143"/>
      <c r="E103" s="143"/>
      <c r="F103" s="143"/>
      <c r="G103" s="143"/>
      <c r="H103" s="143"/>
      <c r="I103" s="143"/>
    </row>
    <row r="104" spans="2:9" ht="15.75" customHeight="1">
      <c r="B104" s="143"/>
      <c r="C104" s="143"/>
      <c r="D104" s="143"/>
      <c r="E104" s="143"/>
      <c r="F104" s="143"/>
      <c r="G104" s="143"/>
      <c r="H104" s="143"/>
      <c r="I104" s="143"/>
    </row>
    <row r="105" ht="15.75" customHeight="1"/>
    <row r="106" spans="2:9" ht="15.75" customHeight="1">
      <c r="B106" s="146" t="s">
        <v>272</v>
      </c>
      <c r="C106" s="146"/>
      <c r="D106" s="146"/>
      <c r="E106" s="146"/>
      <c r="F106" s="146"/>
      <c r="G106" s="146"/>
      <c r="H106" s="146"/>
      <c r="I106" s="146"/>
    </row>
    <row r="107" spans="2:9" ht="15.75" customHeight="1">
      <c r="B107" s="145"/>
      <c r="C107" s="145"/>
      <c r="D107" s="145"/>
      <c r="E107" s="145"/>
      <c r="F107" s="145"/>
      <c r="G107" s="145"/>
      <c r="H107" s="145"/>
      <c r="I107" s="145"/>
    </row>
    <row r="108" spans="2:9" ht="15.75" customHeight="1">
      <c r="B108" s="95"/>
      <c r="C108" s="95"/>
      <c r="D108" s="95"/>
      <c r="E108" s="95"/>
      <c r="F108" s="95"/>
      <c r="G108" s="95"/>
      <c r="H108" s="95"/>
      <c r="I108" s="95"/>
    </row>
    <row r="109" spans="2:9" ht="15.75" customHeight="1">
      <c r="B109" s="146" t="s">
        <v>273</v>
      </c>
      <c r="C109" s="146"/>
      <c r="D109" s="146"/>
      <c r="E109" s="146"/>
      <c r="F109" s="146"/>
      <c r="G109" s="146"/>
      <c r="H109" s="146"/>
      <c r="I109" s="146"/>
    </row>
    <row r="110" spans="2:9" ht="15.75" customHeight="1">
      <c r="B110" s="146"/>
      <c r="C110" s="146"/>
      <c r="D110" s="146"/>
      <c r="E110" s="146"/>
      <c r="F110" s="146"/>
      <c r="G110" s="146"/>
      <c r="H110" s="146"/>
      <c r="I110" s="146"/>
    </row>
    <row r="111" spans="2:9" ht="15.75" customHeight="1">
      <c r="B111" s="146"/>
      <c r="C111" s="146"/>
      <c r="D111" s="146"/>
      <c r="E111" s="146"/>
      <c r="F111" s="146"/>
      <c r="G111" s="146"/>
      <c r="H111" s="146"/>
      <c r="I111" s="146"/>
    </row>
    <row r="112" spans="2:9" ht="15.75" customHeight="1">
      <c r="B112" s="95"/>
      <c r="C112" s="95"/>
      <c r="D112" s="95"/>
      <c r="E112" s="95"/>
      <c r="F112" s="95"/>
      <c r="G112" s="95"/>
      <c r="H112" s="95"/>
      <c r="I112" s="95"/>
    </row>
    <row r="113" spans="1:9" ht="15.75" customHeight="1">
      <c r="A113" s="93" t="s">
        <v>102</v>
      </c>
      <c r="B113" s="36" t="s">
        <v>219</v>
      </c>
      <c r="C113" s="108"/>
      <c r="D113" s="108"/>
      <c r="E113" s="108"/>
      <c r="F113" s="108"/>
      <c r="G113" s="108"/>
      <c r="H113" s="108"/>
      <c r="I113" s="108"/>
    </row>
    <row r="114" spans="1:9" ht="15.75" customHeight="1">
      <c r="A114" s="93"/>
      <c r="B114" s="36"/>
      <c r="C114" s="108"/>
      <c r="D114" s="108"/>
      <c r="E114" s="108"/>
      <c r="F114" s="108"/>
      <c r="G114" s="108"/>
      <c r="H114" s="108"/>
      <c r="I114" s="108"/>
    </row>
    <row r="115" spans="2:9" ht="15.75" customHeight="1">
      <c r="B115" s="146" t="s">
        <v>274</v>
      </c>
      <c r="C115" s="146"/>
      <c r="D115" s="146"/>
      <c r="E115" s="146"/>
      <c r="F115" s="146"/>
      <c r="G115" s="146"/>
      <c r="H115" s="146"/>
      <c r="I115" s="146"/>
    </row>
    <row r="116" spans="2:9" ht="15.75" customHeight="1">
      <c r="B116" s="145"/>
      <c r="C116" s="145"/>
      <c r="D116" s="145"/>
      <c r="E116" s="145"/>
      <c r="F116" s="145"/>
      <c r="G116" s="145"/>
      <c r="H116" s="145"/>
      <c r="I116" s="145"/>
    </row>
    <row r="117" spans="2:9" ht="15.75" customHeight="1">
      <c r="B117" s="95"/>
      <c r="C117" s="95"/>
      <c r="D117" s="95"/>
      <c r="E117" s="95"/>
      <c r="F117" s="95"/>
      <c r="G117" s="95"/>
      <c r="H117" s="95"/>
      <c r="I117" s="95"/>
    </row>
    <row r="118" spans="2:9" ht="15.75" customHeight="1">
      <c r="B118" s="146" t="s">
        <v>275</v>
      </c>
      <c r="C118" s="146"/>
      <c r="D118" s="146"/>
      <c r="E118" s="146"/>
      <c r="F118" s="146"/>
      <c r="G118" s="146"/>
      <c r="H118" s="146"/>
      <c r="I118" s="146"/>
    </row>
    <row r="119" spans="2:9" ht="15.75" customHeight="1">
      <c r="B119" s="146"/>
      <c r="C119" s="146"/>
      <c r="D119" s="146"/>
      <c r="E119" s="146"/>
      <c r="F119" s="146"/>
      <c r="G119" s="146"/>
      <c r="H119" s="146"/>
      <c r="I119" s="146"/>
    </row>
    <row r="120" ht="15.75" customHeight="1"/>
    <row r="121" spans="2:9" ht="15.75" customHeight="1">
      <c r="B121" s="147" t="s">
        <v>28</v>
      </c>
      <c r="C121" s="147"/>
      <c r="D121" s="147"/>
      <c r="E121" s="147"/>
      <c r="F121" s="37"/>
      <c r="G121" s="37"/>
      <c r="H121" s="37"/>
      <c r="I121" s="37"/>
    </row>
    <row r="122" spans="2:9" ht="15.75" customHeight="1">
      <c r="B122" s="37"/>
      <c r="C122" s="37"/>
      <c r="D122" s="37"/>
      <c r="E122" s="37"/>
      <c r="F122" s="37"/>
      <c r="G122" s="37"/>
      <c r="H122" s="37"/>
      <c r="I122" s="37"/>
    </row>
    <row r="123" spans="2:8" ht="15.75" customHeight="1">
      <c r="B123" s="29" t="s">
        <v>220</v>
      </c>
      <c r="H123" s="88" t="s">
        <v>61</v>
      </c>
    </row>
    <row r="124" ht="15.75" customHeight="1"/>
    <row r="125" spans="2:8" ht="15.75" customHeight="1">
      <c r="B125" s="29" t="s">
        <v>164</v>
      </c>
      <c r="H125" s="109">
        <v>52026</v>
      </c>
    </row>
    <row r="126" spans="2:8" ht="15.75" customHeight="1">
      <c r="B126" s="29" t="s">
        <v>284</v>
      </c>
      <c r="H126" s="109">
        <v>10</v>
      </c>
    </row>
    <row r="127" spans="2:8" ht="15.75" customHeight="1">
      <c r="B127" s="29" t="s">
        <v>165</v>
      </c>
      <c r="H127" s="109">
        <v>36788</v>
      </c>
    </row>
    <row r="128" spans="2:8" ht="15.75" customHeight="1">
      <c r="B128" s="29" t="s">
        <v>93</v>
      </c>
      <c r="H128" s="109">
        <v>25</v>
      </c>
    </row>
    <row r="129" spans="2:8" ht="15.75" customHeight="1">
      <c r="B129" s="29" t="s">
        <v>168</v>
      </c>
      <c r="H129" s="109">
        <v>-27398</v>
      </c>
    </row>
    <row r="130" spans="2:8" ht="15.75" customHeight="1">
      <c r="B130" s="29" t="s">
        <v>29</v>
      </c>
      <c r="H130" s="109">
        <v>-8379</v>
      </c>
    </row>
    <row r="131" spans="2:8" ht="15.75" customHeight="1">
      <c r="B131" s="29" t="s">
        <v>221</v>
      </c>
      <c r="H131" s="110">
        <v>-2967</v>
      </c>
    </row>
    <row r="132" spans="2:8" ht="15.75" customHeight="1">
      <c r="B132" s="29" t="s">
        <v>222</v>
      </c>
      <c r="H132" s="109">
        <f>SUM(H125:H131)</f>
        <v>50105</v>
      </c>
    </row>
    <row r="133" ht="15.75" customHeight="1">
      <c r="H133" s="109"/>
    </row>
    <row r="134" spans="2:8" ht="15.75" customHeight="1">
      <c r="B134" s="29" t="s">
        <v>223</v>
      </c>
      <c r="H134" s="109">
        <v>-12136</v>
      </c>
    </row>
    <row r="135" spans="2:8" ht="15.75" customHeight="1">
      <c r="B135" s="29" t="s">
        <v>30</v>
      </c>
      <c r="H135" s="109">
        <v>-500</v>
      </c>
    </row>
    <row r="136" spans="2:8" ht="15.75" customHeight="1" thickBot="1">
      <c r="B136" s="29" t="s">
        <v>224</v>
      </c>
      <c r="H136" s="111">
        <f>SUM(H132:H135)</f>
        <v>37469</v>
      </c>
    </row>
    <row r="137" ht="15.75" customHeight="1" thickTop="1"/>
    <row r="138" spans="2:9" ht="15.75" customHeight="1">
      <c r="B138" s="143" t="s">
        <v>5</v>
      </c>
      <c r="C138" s="143"/>
      <c r="D138" s="143"/>
      <c r="E138" s="143"/>
      <c r="F138" s="143"/>
      <c r="G138" s="143"/>
      <c r="H138" s="143"/>
      <c r="I138" s="143"/>
    </row>
    <row r="139" spans="2:9" ht="15.75" customHeight="1">
      <c r="B139" s="143"/>
      <c r="C139" s="143"/>
      <c r="D139" s="143"/>
      <c r="E139" s="143"/>
      <c r="F139" s="143"/>
      <c r="G139" s="143"/>
      <c r="H139" s="143"/>
      <c r="I139" s="143"/>
    </row>
    <row r="140" spans="2:9" ht="15.75" customHeight="1">
      <c r="B140" s="143"/>
      <c r="C140" s="143"/>
      <c r="D140" s="143"/>
      <c r="E140" s="143"/>
      <c r="F140" s="143"/>
      <c r="G140" s="143"/>
      <c r="H140" s="143"/>
      <c r="I140" s="143"/>
    </row>
    <row r="141" spans="2:9" ht="15.75" customHeight="1">
      <c r="B141" s="136"/>
      <c r="C141" s="136"/>
      <c r="D141" s="136"/>
      <c r="E141" s="136"/>
      <c r="F141" s="136"/>
      <c r="G141" s="136"/>
      <c r="H141" s="136"/>
      <c r="I141" s="136"/>
    </row>
    <row r="142" ht="15.75" customHeight="1"/>
    <row r="143" spans="2:9" ht="15.75" customHeight="1">
      <c r="B143" s="143" t="s">
        <v>285</v>
      </c>
      <c r="C143" s="143"/>
      <c r="D143" s="143"/>
      <c r="E143" s="143"/>
      <c r="F143" s="143"/>
      <c r="G143" s="143"/>
      <c r="H143" s="143"/>
      <c r="I143" s="143"/>
    </row>
    <row r="144" spans="2:9" ht="15.75" customHeight="1">
      <c r="B144" s="143"/>
      <c r="C144" s="143"/>
      <c r="D144" s="143"/>
      <c r="E144" s="143"/>
      <c r="F144" s="143"/>
      <c r="G144" s="143"/>
      <c r="H144" s="143"/>
      <c r="I144" s="143"/>
    </row>
    <row r="145" ht="15.75" customHeight="1"/>
    <row r="146" ht="15.75" customHeight="1">
      <c r="B146" s="29" t="s">
        <v>6</v>
      </c>
    </row>
    <row r="147" ht="15.75" customHeight="1"/>
    <row r="148" ht="15.75" customHeight="1"/>
    <row r="149" spans="1:2" ht="15.75" customHeight="1">
      <c r="A149" s="93" t="s">
        <v>103</v>
      </c>
      <c r="B149" s="36" t="s">
        <v>225</v>
      </c>
    </row>
    <row r="150" ht="15.75" customHeight="1"/>
    <row r="151" spans="2:9" ht="15.75" customHeight="1">
      <c r="B151" s="143" t="s">
        <v>40</v>
      </c>
      <c r="C151" s="143"/>
      <c r="D151" s="143"/>
      <c r="E151" s="143"/>
      <c r="F151" s="143"/>
      <c r="G151" s="143"/>
      <c r="H151" s="143"/>
      <c r="I151" s="143"/>
    </row>
    <row r="152" spans="2:9" ht="15.75" customHeight="1">
      <c r="B152" s="143"/>
      <c r="C152" s="143"/>
      <c r="D152" s="143"/>
      <c r="E152" s="143"/>
      <c r="F152" s="143"/>
      <c r="G152" s="143"/>
      <c r="H152" s="143"/>
      <c r="I152" s="143"/>
    </row>
    <row r="153" ht="15.75" customHeight="1"/>
    <row r="154" ht="15.75" customHeight="1"/>
    <row r="155" spans="1:7" ht="15.75" customHeight="1">
      <c r="A155" s="93" t="s">
        <v>104</v>
      </c>
      <c r="B155" s="36" t="s">
        <v>226</v>
      </c>
      <c r="G155" s="61" t="s">
        <v>227</v>
      </c>
    </row>
    <row r="156" spans="7:8" ht="15.75" customHeight="1">
      <c r="G156" s="81" t="s">
        <v>258</v>
      </c>
      <c r="H156" s="30"/>
    </row>
    <row r="157" spans="7:8" ht="15.75" customHeight="1">
      <c r="G157" s="61" t="s">
        <v>61</v>
      </c>
      <c r="H157" s="112"/>
    </row>
    <row r="158" spans="2:8" ht="15.75" customHeight="1">
      <c r="B158" s="29" t="s">
        <v>228</v>
      </c>
      <c r="G158" s="30"/>
      <c r="H158" s="30"/>
    </row>
    <row r="159" spans="7:8" ht="15.75" customHeight="1">
      <c r="G159" s="30"/>
      <c r="H159" s="30"/>
    </row>
    <row r="160" spans="2:8" ht="15.75" customHeight="1" thickBot="1">
      <c r="B160" s="29" t="s">
        <v>271</v>
      </c>
      <c r="G160" s="21">
        <v>6470</v>
      </c>
      <c r="H160" s="30"/>
    </row>
    <row r="161" spans="7:8" ht="15.75" customHeight="1" thickTop="1">
      <c r="G161" s="19"/>
      <c r="H161" s="30"/>
    </row>
    <row r="162" spans="7:8" ht="15.75" customHeight="1">
      <c r="G162" s="19"/>
      <c r="H162" s="30"/>
    </row>
    <row r="163" spans="7:8" ht="15.75" customHeight="1">
      <c r="G163" s="19"/>
      <c r="H163" s="30"/>
    </row>
    <row r="164" spans="7:8" ht="15.75" customHeight="1">
      <c r="G164" s="19"/>
      <c r="H164" s="30"/>
    </row>
    <row r="165" spans="7:8" ht="15.75" customHeight="1">
      <c r="G165" s="19"/>
      <c r="H165" s="30"/>
    </row>
    <row r="166" spans="1:9" s="47" customFormat="1" ht="15.75" customHeight="1">
      <c r="A166" s="148" t="s">
        <v>229</v>
      </c>
      <c r="B166" s="148"/>
      <c r="C166" s="148"/>
      <c r="D166" s="148"/>
      <c r="E166" s="148"/>
      <c r="F166" s="148"/>
      <c r="G166" s="148"/>
      <c r="H166" s="148"/>
      <c r="I166" s="148"/>
    </row>
    <row r="167" spans="1:9" s="47" customFormat="1" ht="15.75" customHeight="1">
      <c r="A167" s="148"/>
      <c r="B167" s="148"/>
      <c r="C167" s="148"/>
      <c r="D167" s="148"/>
      <c r="E167" s="148"/>
      <c r="F167" s="148"/>
      <c r="G167" s="148"/>
      <c r="H167" s="148"/>
      <c r="I167" s="148"/>
    </row>
    <row r="168" s="47" customFormat="1" ht="15.75" customHeight="1">
      <c r="A168" s="113"/>
    </row>
    <row r="169" s="47" customFormat="1" ht="15.75" customHeight="1">
      <c r="A169" s="113"/>
    </row>
    <row r="170" spans="1:2" ht="15.75" customHeight="1">
      <c r="A170" s="93" t="s">
        <v>105</v>
      </c>
      <c r="B170" s="36" t="s">
        <v>230</v>
      </c>
    </row>
    <row r="171" ht="15.75" customHeight="1"/>
    <row r="172" spans="2:9" ht="15.75" customHeight="1">
      <c r="B172" s="146" t="s">
        <v>300</v>
      </c>
      <c r="C172" s="144"/>
      <c r="D172" s="144"/>
      <c r="E172" s="144"/>
      <c r="F172" s="144"/>
      <c r="G172" s="144"/>
      <c r="H172" s="144"/>
      <c r="I172" s="144"/>
    </row>
    <row r="173" spans="2:9" ht="15.75" customHeight="1">
      <c r="B173" s="144"/>
      <c r="C173" s="144"/>
      <c r="D173" s="144"/>
      <c r="E173" s="144"/>
      <c r="F173" s="144"/>
      <c r="G173" s="144"/>
      <c r="H173" s="144"/>
      <c r="I173" s="144"/>
    </row>
    <row r="174" spans="2:9" ht="15.75" customHeight="1">
      <c r="B174" s="144"/>
      <c r="C174" s="144"/>
      <c r="D174" s="144"/>
      <c r="E174" s="144"/>
      <c r="F174" s="144"/>
      <c r="G174" s="144"/>
      <c r="H174" s="144"/>
      <c r="I174" s="144"/>
    </row>
    <row r="175" spans="2:9" ht="15.75" customHeight="1">
      <c r="B175" s="145"/>
      <c r="C175" s="145"/>
      <c r="D175" s="145"/>
      <c r="E175" s="145"/>
      <c r="F175" s="145"/>
      <c r="G175" s="145"/>
      <c r="H175" s="145"/>
      <c r="I175" s="145"/>
    </row>
    <row r="176" ht="15.75" customHeight="1"/>
    <row r="177" spans="2:9" ht="15.75" customHeight="1">
      <c r="B177" s="143" t="s">
        <v>0</v>
      </c>
      <c r="C177" s="144"/>
      <c r="D177" s="144"/>
      <c r="E177" s="144"/>
      <c r="F177" s="144"/>
      <c r="G177" s="144"/>
      <c r="H177" s="144"/>
      <c r="I177" s="144"/>
    </row>
    <row r="178" spans="2:9" ht="15.75" customHeight="1">
      <c r="B178" s="144"/>
      <c r="C178" s="144"/>
      <c r="D178" s="144"/>
      <c r="E178" s="144"/>
      <c r="F178" s="144"/>
      <c r="G178" s="144"/>
      <c r="H178" s="144"/>
      <c r="I178" s="144"/>
    </row>
    <row r="179" ht="15.75" customHeight="1"/>
    <row r="180" ht="15.75" customHeight="1"/>
    <row r="181" spans="1:2" ht="15.75" customHeight="1">
      <c r="A181" s="93" t="s">
        <v>106</v>
      </c>
      <c r="B181" s="36" t="s">
        <v>231</v>
      </c>
    </row>
    <row r="182" ht="15.75" customHeight="1"/>
    <row r="183" spans="2:9" ht="15.75" customHeight="1">
      <c r="B183" s="144" t="s">
        <v>3</v>
      </c>
      <c r="C183" s="145"/>
      <c r="D183" s="145"/>
      <c r="E183" s="145"/>
      <c r="F183" s="145"/>
      <c r="G183" s="145"/>
      <c r="H183" s="145"/>
      <c r="I183" s="145"/>
    </row>
    <row r="184" spans="2:9" ht="15.75" customHeight="1">
      <c r="B184" s="145"/>
      <c r="C184" s="145"/>
      <c r="D184" s="145"/>
      <c r="E184" s="145"/>
      <c r="F184" s="145"/>
      <c r="G184" s="145"/>
      <c r="H184" s="145"/>
      <c r="I184" s="145"/>
    </row>
    <row r="185" spans="2:9" ht="15.75" customHeight="1">
      <c r="B185" s="145"/>
      <c r="C185" s="145"/>
      <c r="D185" s="145"/>
      <c r="E185" s="145"/>
      <c r="F185" s="145"/>
      <c r="G185" s="145"/>
      <c r="H185" s="145"/>
      <c r="I185" s="145"/>
    </row>
    <row r="186" spans="2:9" ht="15.75" customHeight="1">
      <c r="B186" s="145"/>
      <c r="C186" s="145"/>
      <c r="D186" s="145"/>
      <c r="E186" s="145"/>
      <c r="F186" s="145"/>
      <c r="G186" s="145"/>
      <c r="H186" s="145"/>
      <c r="I186" s="145"/>
    </row>
    <row r="187" spans="2:9" ht="15.75" customHeight="1">
      <c r="B187" s="145"/>
      <c r="C187" s="145"/>
      <c r="D187" s="145"/>
      <c r="E187" s="145"/>
      <c r="F187" s="145"/>
      <c r="G187" s="145"/>
      <c r="H187" s="145"/>
      <c r="I187" s="145"/>
    </row>
    <row r="188" spans="2:9" ht="15.75" customHeight="1">
      <c r="B188" s="145"/>
      <c r="C188" s="145"/>
      <c r="D188" s="145"/>
      <c r="E188" s="145"/>
      <c r="F188" s="145"/>
      <c r="G188" s="145"/>
      <c r="H188" s="145"/>
      <c r="I188" s="145"/>
    </row>
    <row r="189" spans="2:9" ht="15.75" customHeight="1">
      <c r="B189" s="96"/>
      <c r="C189" s="96"/>
      <c r="D189" s="96"/>
      <c r="E189" s="96"/>
      <c r="F189" s="96"/>
      <c r="G189" s="96"/>
      <c r="H189" s="96"/>
      <c r="I189" s="96"/>
    </row>
    <row r="190" spans="2:9" ht="15.75" customHeight="1">
      <c r="B190" s="96"/>
      <c r="C190" s="96"/>
      <c r="D190" s="96"/>
      <c r="E190" s="96"/>
      <c r="F190" s="96"/>
      <c r="G190" s="96"/>
      <c r="H190" s="96"/>
      <c r="I190" s="96"/>
    </row>
    <row r="191" spans="1:2" ht="15.75" customHeight="1">
      <c r="A191" s="93" t="s">
        <v>107</v>
      </c>
      <c r="B191" s="36" t="s">
        <v>43</v>
      </c>
    </row>
    <row r="192" ht="15.75" customHeight="1"/>
    <row r="193" spans="2:9" ht="15.75" customHeight="1">
      <c r="B193" s="143" t="s">
        <v>8</v>
      </c>
      <c r="C193" s="143"/>
      <c r="D193" s="143"/>
      <c r="E193" s="143"/>
      <c r="F193" s="143"/>
      <c r="G193" s="143"/>
      <c r="H193" s="143"/>
      <c r="I193" s="143"/>
    </row>
    <row r="194" spans="2:9" ht="15.75" customHeight="1">
      <c r="B194" s="143"/>
      <c r="C194" s="143"/>
      <c r="D194" s="143"/>
      <c r="E194" s="143"/>
      <c r="F194" s="143"/>
      <c r="G194" s="143"/>
      <c r="H194" s="143"/>
      <c r="I194" s="143"/>
    </row>
    <row r="195" ht="15.75" customHeight="1"/>
    <row r="196" ht="15.75" customHeight="1"/>
    <row r="197" spans="1:2" ht="15.75" customHeight="1">
      <c r="A197" s="93" t="s">
        <v>108</v>
      </c>
      <c r="B197" s="36" t="s">
        <v>7</v>
      </c>
    </row>
    <row r="198" spans="6:8" ht="15.75" customHeight="1">
      <c r="F198" s="61"/>
      <c r="G198" s="61"/>
      <c r="H198" s="61" t="s">
        <v>10</v>
      </c>
    </row>
    <row r="199" spans="6:8" ht="15.75" customHeight="1">
      <c r="F199" s="61" t="s">
        <v>9</v>
      </c>
      <c r="G199" s="61"/>
      <c r="H199" s="61" t="s">
        <v>11</v>
      </c>
    </row>
    <row r="200" spans="6:8" ht="15.75" customHeight="1">
      <c r="F200" s="61" t="s">
        <v>61</v>
      </c>
      <c r="G200" s="61"/>
      <c r="H200" s="61" t="s">
        <v>61</v>
      </c>
    </row>
    <row r="201" ht="15.75" customHeight="1"/>
    <row r="202" spans="2:8" ht="15.75" customHeight="1">
      <c r="B202" s="29" t="s">
        <v>12</v>
      </c>
      <c r="F202" s="4">
        <v>9099</v>
      </c>
      <c r="G202" s="4"/>
      <c r="H202" s="4">
        <v>9562</v>
      </c>
    </row>
    <row r="203" spans="2:8" ht="15.75" customHeight="1">
      <c r="B203" s="29" t="s">
        <v>4</v>
      </c>
      <c r="F203" s="5">
        <v>540</v>
      </c>
      <c r="G203" s="4"/>
      <c r="H203" s="5">
        <v>253</v>
      </c>
    </row>
    <row r="204" spans="2:8" ht="15.75" customHeight="1">
      <c r="B204" s="29" t="s">
        <v>286</v>
      </c>
      <c r="F204" s="4">
        <f>SUM(F202:F203)</f>
        <v>9639</v>
      </c>
      <c r="G204" s="4"/>
      <c r="H204" s="4">
        <f>SUM(H202:H203)</f>
        <v>9815</v>
      </c>
    </row>
    <row r="205" spans="2:8" ht="15.75" customHeight="1">
      <c r="B205" s="29" t="s">
        <v>13</v>
      </c>
      <c r="F205" s="4">
        <v>-2788</v>
      </c>
      <c r="G205" s="4"/>
      <c r="H205" s="4">
        <v>-4113</v>
      </c>
    </row>
    <row r="206" spans="2:9" ht="15.75" customHeight="1" thickBot="1">
      <c r="B206" s="37"/>
      <c r="C206" s="37"/>
      <c r="D206" s="37"/>
      <c r="E206" s="37"/>
      <c r="F206" s="114">
        <f>SUM(F204:F205)</f>
        <v>6851</v>
      </c>
      <c r="G206" s="115"/>
      <c r="H206" s="114">
        <f>SUM(H204:H205)</f>
        <v>5702</v>
      </c>
      <c r="I206" s="37"/>
    </row>
    <row r="207" spans="2:9" ht="15.75" customHeight="1" thickTop="1">
      <c r="B207" s="37"/>
      <c r="C207" s="37"/>
      <c r="D207" s="37"/>
      <c r="E207" s="37"/>
      <c r="F207" s="116"/>
      <c r="G207" s="115"/>
      <c r="H207" s="116"/>
      <c r="I207" s="37"/>
    </row>
    <row r="208" spans="2:9" ht="15.75" customHeight="1">
      <c r="B208" s="143" t="s">
        <v>301</v>
      </c>
      <c r="C208" s="145"/>
      <c r="D208" s="145"/>
      <c r="E208" s="145"/>
      <c r="F208" s="145"/>
      <c r="G208" s="145"/>
      <c r="H208" s="145"/>
      <c r="I208" s="145"/>
    </row>
    <row r="209" spans="2:9" ht="15.75" customHeight="1">
      <c r="B209" s="145"/>
      <c r="C209" s="145"/>
      <c r="D209" s="145"/>
      <c r="E209" s="145"/>
      <c r="F209" s="145"/>
      <c r="G209" s="145"/>
      <c r="H209" s="145"/>
      <c r="I209" s="145"/>
    </row>
    <row r="210" spans="2:9" ht="15.75" customHeight="1">
      <c r="B210" s="145"/>
      <c r="C210" s="145"/>
      <c r="D210" s="145"/>
      <c r="E210" s="145"/>
      <c r="F210" s="145"/>
      <c r="G210" s="145"/>
      <c r="H210" s="145"/>
      <c r="I210" s="145"/>
    </row>
    <row r="211" spans="2:9" ht="15.75" customHeight="1">
      <c r="B211" s="37"/>
      <c r="C211" s="37"/>
      <c r="D211" s="37"/>
      <c r="E211" s="37"/>
      <c r="F211" s="116"/>
      <c r="G211" s="115"/>
      <c r="H211" s="116"/>
      <c r="I211" s="37"/>
    </row>
    <row r="212" spans="2:9" ht="15.75" customHeight="1">
      <c r="B212" s="37"/>
      <c r="C212" s="37"/>
      <c r="D212" s="37"/>
      <c r="E212" s="37"/>
      <c r="F212" s="115"/>
      <c r="G212" s="115"/>
      <c r="H212" s="115"/>
      <c r="I212" s="37"/>
    </row>
    <row r="213" spans="2:9" ht="15.75" customHeight="1">
      <c r="B213" s="37"/>
      <c r="C213" s="37"/>
      <c r="D213" s="37"/>
      <c r="E213" s="37"/>
      <c r="F213" s="115"/>
      <c r="G213" s="115"/>
      <c r="H213" s="115"/>
      <c r="I213" s="37"/>
    </row>
    <row r="214" spans="2:9" ht="15.75" customHeight="1">
      <c r="B214" s="37"/>
      <c r="C214" s="37"/>
      <c r="D214" s="37"/>
      <c r="E214" s="37"/>
      <c r="F214" s="115"/>
      <c r="G214" s="115"/>
      <c r="H214" s="115"/>
      <c r="I214" s="37"/>
    </row>
    <row r="215" spans="2:9" ht="15.75" customHeight="1">
      <c r="B215" s="37"/>
      <c r="C215" s="37"/>
      <c r="D215" s="37"/>
      <c r="E215" s="37"/>
      <c r="F215" s="115"/>
      <c r="G215" s="115"/>
      <c r="H215" s="115"/>
      <c r="I215" s="37"/>
    </row>
    <row r="216" spans="2:9" ht="15.75" customHeight="1">
      <c r="B216" s="37"/>
      <c r="C216" s="37"/>
      <c r="D216" s="37"/>
      <c r="E216" s="37"/>
      <c r="F216" s="115"/>
      <c r="G216" s="115"/>
      <c r="H216" s="115"/>
      <c r="I216" s="37"/>
    </row>
    <row r="217" spans="2:9" ht="15.75" customHeight="1">
      <c r="B217" s="37"/>
      <c r="C217" s="37"/>
      <c r="D217" s="37"/>
      <c r="E217" s="37"/>
      <c r="F217" s="115"/>
      <c r="G217" s="115"/>
      <c r="H217" s="115"/>
      <c r="I217" s="37"/>
    </row>
    <row r="218" spans="2:9" ht="15.75" customHeight="1">
      <c r="B218" s="37"/>
      <c r="C218" s="37"/>
      <c r="D218" s="37"/>
      <c r="E218" s="37"/>
      <c r="F218" s="115"/>
      <c r="G218" s="115"/>
      <c r="H218" s="115"/>
      <c r="I218" s="37"/>
    </row>
    <row r="219" spans="1:2" ht="15.75" customHeight="1">
      <c r="A219" s="93" t="s">
        <v>109</v>
      </c>
      <c r="B219" s="36" t="s">
        <v>57</v>
      </c>
    </row>
    <row r="220" spans="6:8" ht="15.75" customHeight="1">
      <c r="F220" s="61" t="s">
        <v>143</v>
      </c>
      <c r="H220" s="61" t="s">
        <v>143</v>
      </c>
    </row>
    <row r="221" spans="6:8" ht="15.75" customHeight="1">
      <c r="F221" s="61" t="s">
        <v>145</v>
      </c>
      <c r="H221" s="61" t="s">
        <v>146</v>
      </c>
    </row>
    <row r="222" spans="6:8" ht="15.75" customHeight="1">
      <c r="F222" s="61" t="s">
        <v>258</v>
      </c>
      <c r="H222" s="61" t="s">
        <v>258</v>
      </c>
    </row>
    <row r="223" spans="6:8" ht="15.75" customHeight="1">
      <c r="F223" s="61" t="s">
        <v>61</v>
      </c>
      <c r="H223" s="61" t="s">
        <v>61</v>
      </c>
    </row>
    <row r="224" ht="15.75" customHeight="1">
      <c r="B224" s="36" t="s">
        <v>232</v>
      </c>
    </row>
    <row r="225" spans="2:8" ht="15.75" customHeight="1">
      <c r="B225" s="29" t="s">
        <v>233</v>
      </c>
      <c r="F225" s="4">
        <v>-1311</v>
      </c>
      <c r="H225" s="48">
        <v>-542</v>
      </c>
    </row>
    <row r="226" spans="2:8" ht="15.75" customHeight="1">
      <c r="B226" s="29" t="s">
        <v>234</v>
      </c>
      <c r="F226" s="117">
        <v>-92</v>
      </c>
      <c r="H226" s="117">
        <v>-92</v>
      </c>
    </row>
    <row r="227" spans="6:8" ht="15.75" customHeight="1">
      <c r="F227" s="48"/>
      <c r="H227" s="48"/>
    </row>
    <row r="228" spans="2:8" ht="15.75" customHeight="1">
      <c r="B228" s="33"/>
      <c r="F228" s="48">
        <f>SUM(F225:F227)</f>
        <v>-1403</v>
      </c>
      <c r="H228" s="48">
        <f>SUM(H225:H227)</f>
        <v>-634</v>
      </c>
    </row>
    <row r="229" spans="2:8" ht="15.75" customHeight="1">
      <c r="B229" s="36" t="s">
        <v>235</v>
      </c>
      <c r="F229" s="48"/>
      <c r="H229" s="48"/>
    </row>
    <row r="230" spans="2:8" ht="15.75" customHeight="1">
      <c r="B230" s="29" t="s">
        <v>236</v>
      </c>
      <c r="F230" s="48"/>
      <c r="H230" s="48"/>
    </row>
    <row r="231" spans="2:8" ht="15.75" customHeight="1">
      <c r="B231" s="29" t="s">
        <v>233</v>
      </c>
      <c r="F231" s="48">
        <v>2585</v>
      </c>
      <c r="H231" s="48">
        <v>2585</v>
      </c>
    </row>
    <row r="232" spans="2:8" ht="15.75" customHeight="1">
      <c r="B232" s="29" t="s">
        <v>234</v>
      </c>
      <c r="F232" s="48">
        <v>72</v>
      </c>
      <c r="H232" s="48">
        <v>72</v>
      </c>
    </row>
    <row r="233" spans="6:8" ht="15.75" customHeight="1" thickBot="1">
      <c r="F233" s="42">
        <f>SUM(F228:F232)</f>
        <v>1254</v>
      </c>
      <c r="H233" s="42">
        <f>SUM(H228:H232)</f>
        <v>2023</v>
      </c>
    </row>
    <row r="234" ht="15.75" customHeight="1" thickTop="1"/>
    <row r="235" spans="2:9" ht="15.75" customHeight="1">
      <c r="B235" s="143" t="s">
        <v>303</v>
      </c>
      <c r="C235" s="143"/>
      <c r="D235" s="143"/>
      <c r="E235" s="143"/>
      <c r="F235" s="143"/>
      <c r="G235" s="143"/>
      <c r="H235" s="143"/>
      <c r="I235" s="143"/>
    </row>
    <row r="236" spans="2:9" ht="15.75" customHeight="1">
      <c r="B236" s="143"/>
      <c r="C236" s="143"/>
      <c r="D236" s="143"/>
      <c r="E236" s="143"/>
      <c r="F236" s="143"/>
      <c r="G236" s="143"/>
      <c r="H236" s="143"/>
      <c r="I236" s="143"/>
    </row>
    <row r="237" spans="2:9" ht="15.75" customHeight="1">
      <c r="B237" s="87"/>
      <c r="C237" s="87"/>
      <c r="D237" s="87"/>
      <c r="E237" s="87"/>
      <c r="F237" s="87"/>
      <c r="G237" s="87"/>
      <c r="H237" s="87"/>
      <c r="I237" s="87"/>
    </row>
    <row r="238" spans="5:8" ht="15.75" customHeight="1">
      <c r="E238" s="49"/>
      <c r="F238" s="48"/>
      <c r="G238" s="49"/>
      <c r="H238" s="49"/>
    </row>
    <row r="239" spans="1:2" ht="15.75" customHeight="1">
      <c r="A239" s="93" t="s">
        <v>110</v>
      </c>
      <c r="B239" s="36" t="s">
        <v>237</v>
      </c>
    </row>
    <row r="240" ht="15.75" customHeight="1"/>
    <row r="241" ht="15.75" customHeight="1">
      <c r="B241" s="29" t="s">
        <v>252</v>
      </c>
    </row>
    <row r="242" ht="15.75" customHeight="1"/>
    <row r="243" ht="15.75" customHeight="1"/>
    <row r="244" spans="1:2" ht="15.75" customHeight="1">
      <c r="A244" s="93" t="s">
        <v>111</v>
      </c>
      <c r="B244" s="36" t="s">
        <v>238</v>
      </c>
    </row>
    <row r="245" ht="15.75" customHeight="1"/>
    <row r="246" spans="2:9" ht="15.75" customHeight="1">
      <c r="B246" s="2" t="s">
        <v>44</v>
      </c>
      <c r="C246" s="118"/>
      <c r="D246" s="118"/>
      <c r="E246" s="118"/>
      <c r="F246" s="118"/>
      <c r="G246" s="118"/>
      <c r="H246" s="118"/>
      <c r="I246" s="118"/>
    </row>
    <row r="247" spans="2:9" ht="15.75" customHeight="1">
      <c r="B247" s="118"/>
      <c r="C247" s="118"/>
      <c r="D247" s="118"/>
      <c r="E247" s="118"/>
      <c r="F247" s="118"/>
      <c r="G247" s="118"/>
      <c r="H247" s="118"/>
      <c r="I247" s="118"/>
    </row>
    <row r="248" ht="15.75" customHeight="1"/>
    <row r="249" spans="1:2" ht="15.75" customHeight="1">
      <c r="A249" s="93" t="s">
        <v>112</v>
      </c>
      <c r="B249" s="36" t="s">
        <v>239</v>
      </c>
    </row>
    <row r="250" ht="15.75" customHeight="1"/>
    <row r="251" ht="15.75" customHeight="1">
      <c r="B251" s="29" t="s">
        <v>276</v>
      </c>
    </row>
    <row r="252" ht="15.75" customHeight="1"/>
    <row r="253" ht="15.75" customHeight="1"/>
    <row r="254" spans="1:5" ht="15.75" customHeight="1">
      <c r="A254" s="93" t="s">
        <v>240</v>
      </c>
      <c r="B254" s="119" t="s">
        <v>241</v>
      </c>
      <c r="E254" s="36"/>
    </row>
    <row r="255" spans="1:2" ht="15.75" customHeight="1">
      <c r="A255" s="93"/>
      <c r="B255" s="36"/>
    </row>
    <row r="256" spans="1:7" ht="15.75" customHeight="1">
      <c r="A256" s="93"/>
      <c r="B256" s="47" t="s">
        <v>45</v>
      </c>
      <c r="C256" s="47"/>
      <c r="D256" s="47"/>
      <c r="E256" s="47"/>
      <c r="F256" s="47"/>
      <c r="G256" s="47"/>
    </row>
    <row r="257" spans="2:8" ht="15.75" customHeight="1">
      <c r="B257" s="47"/>
      <c r="C257" s="47"/>
      <c r="D257" s="47"/>
      <c r="F257" s="120" t="s">
        <v>113</v>
      </c>
      <c r="G257" s="120" t="s">
        <v>242</v>
      </c>
      <c r="H257" s="61" t="s">
        <v>56</v>
      </c>
    </row>
    <row r="258" spans="2:8" ht="15.75" customHeight="1">
      <c r="B258" s="47"/>
      <c r="C258" s="47"/>
      <c r="D258" s="47"/>
      <c r="F258" s="120" t="s">
        <v>61</v>
      </c>
      <c r="G258" s="120" t="s">
        <v>61</v>
      </c>
      <c r="H258" s="61" t="s">
        <v>61</v>
      </c>
    </row>
    <row r="259" spans="2:8" ht="15.75" customHeight="1">
      <c r="B259" s="121" t="s">
        <v>243</v>
      </c>
      <c r="C259" s="47"/>
      <c r="D259" s="47"/>
      <c r="F259" s="47"/>
      <c r="G259" s="47"/>
      <c r="H259" s="30"/>
    </row>
    <row r="260" spans="2:8" ht="15.75" customHeight="1">
      <c r="B260" s="29" t="s">
        <v>133</v>
      </c>
      <c r="F260" s="4">
        <v>86</v>
      </c>
      <c r="G260" s="4">
        <v>0</v>
      </c>
      <c r="H260" s="4">
        <f aca="true" t="shared" si="0" ref="H260:H265">SUM(F260:G260)</f>
        <v>86</v>
      </c>
    </row>
    <row r="261" spans="2:8" ht="15.75" customHeight="1">
      <c r="B261" s="47" t="s">
        <v>134</v>
      </c>
      <c r="C261" s="47"/>
      <c r="D261" s="47"/>
      <c r="F261" s="39">
        <v>6060</v>
      </c>
      <c r="G261" s="39">
        <v>0</v>
      </c>
      <c r="H261" s="31">
        <f t="shared" si="0"/>
        <v>6060</v>
      </c>
    </row>
    <row r="262" spans="2:8" ht="15.75" customHeight="1">
      <c r="B262" s="29" t="s">
        <v>135</v>
      </c>
      <c r="C262" s="47"/>
      <c r="D262" s="47"/>
      <c r="F262" s="4">
        <v>759</v>
      </c>
      <c r="G262" s="4">
        <v>0</v>
      </c>
      <c r="H262" s="4">
        <f t="shared" si="0"/>
        <v>759</v>
      </c>
    </row>
    <row r="263" spans="2:8" ht="15.75" customHeight="1">
      <c r="B263" s="29" t="s">
        <v>91</v>
      </c>
      <c r="C263" s="47"/>
      <c r="D263" s="47"/>
      <c r="F263" s="4">
        <v>125</v>
      </c>
      <c r="G263" s="4">
        <v>0</v>
      </c>
      <c r="H263" s="4">
        <f t="shared" si="0"/>
        <v>125</v>
      </c>
    </row>
    <row r="264" spans="2:8" ht="15.75" customHeight="1">
      <c r="B264" s="47" t="s">
        <v>15</v>
      </c>
      <c r="C264" s="47"/>
      <c r="D264" s="47"/>
      <c r="F264" s="39">
        <v>5723</v>
      </c>
      <c r="G264" s="39">
        <v>0</v>
      </c>
      <c r="H264" s="31">
        <f t="shared" si="0"/>
        <v>5723</v>
      </c>
    </row>
    <row r="265" spans="2:8" ht="15.75" customHeight="1">
      <c r="B265" s="47"/>
      <c r="C265" s="47"/>
      <c r="D265" s="47"/>
      <c r="F265" s="34">
        <f>SUM(F260:F264)</f>
        <v>12753</v>
      </c>
      <c r="G265" s="34">
        <f>SUM(G260:G264)</f>
        <v>0</v>
      </c>
      <c r="H265" s="34">
        <f t="shared" si="0"/>
        <v>12753</v>
      </c>
    </row>
    <row r="266" spans="2:8" ht="15.75" customHeight="1">
      <c r="B266" s="121" t="s">
        <v>46</v>
      </c>
      <c r="C266" s="47"/>
      <c r="D266" s="47"/>
      <c r="E266" s="39"/>
      <c r="F266" s="39"/>
      <c r="G266" s="122"/>
      <c r="H266" s="122"/>
    </row>
    <row r="267" spans="2:8" ht="15.75" customHeight="1">
      <c r="B267" s="29" t="s">
        <v>91</v>
      </c>
      <c r="C267" s="47"/>
      <c r="D267" s="47"/>
      <c r="E267" s="39"/>
      <c r="F267" s="39">
        <v>16</v>
      </c>
      <c r="G267" s="122">
        <v>0</v>
      </c>
      <c r="H267" s="122">
        <f>SUM(F267:G267)</f>
        <v>16</v>
      </c>
    </row>
    <row r="268" spans="3:8" ht="15.75" customHeight="1">
      <c r="C268" s="47"/>
      <c r="D268" s="47"/>
      <c r="E268" s="39"/>
      <c r="F268" s="39"/>
      <c r="G268" s="122"/>
      <c r="H268" s="122"/>
    </row>
    <row r="269" spans="2:8" ht="15.75" customHeight="1" thickBot="1">
      <c r="B269" s="119" t="s">
        <v>287</v>
      </c>
      <c r="C269" s="47"/>
      <c r="D269" s="47"/>
      <c r="E269" s="39"/>
      <c r="F269" s="41">
        <f>+F265+F267</f>
        <v>12769</v>
      </c>
      <c r="G269" s="41">
        <f>+G265+G267</f>
        <v>0</v>
      </c>
      <c r="H269" s="41">
        <f>+H265+H267</f>
        <v>12769</v>
      </c>
    </row>
    <row r="270" spans="2:8" ht="15.75" customHeight="1" thickTop="1">
      <c r="B270" s="47"/>
      <c r="C270" s="47"/>
      <c r="D270" s="47"/>
      <c r="E270" s="39"/>
      <c r="F270" s="39"/>
      <c r="G270" s="122"/>
      <c r="H270" s="122"/>
    </row>
    <row r="271" spans="2:8" ht="15.75" customHeight="1">
      <c r="B271" s="47" t="s">
        <v>292</v>
      </c>
      <c r="C271" s="47"/>
      <c r="D271" s="47"/>
      <c r="E271" s="39"/>
      <c r="F271" s="39"/>
      <c r="G271" s="122"/>
      <c r="H271" s="122"/>
    </row>
    <row r="272" spans="2:8" ht="15.75" customHeight="1">
      <c r="B272" s="47"/>
      <c r="C272" s="47"/>
      <c r="D272" s="47"/>
      <c r="E272" s="39"/>
      <c r="F272" s="39"/>
      <c r="G272" s="122"/>
      <c r="H272" s="122"/>
    </row>
    <row r="273" spans="2:8" ht="15.75" customHeight="1">
      <c r="B273" s="47"/>
      <c r="C273" s="47"/>
      <c r="D273" s="47"/>
      <c r="E273" s="47"/>
      <c r="F273" s="47"/>
      <c r="G273" s="123"/>
      <c r="H273" s="112"/>
    </row>
    <row r="274" spans="1:4" ht="15.75" customHeight="1">
      <c r="A274" s="93" t="s">
        <v>244</v>
      </c>
      <c r="B274" s="119" t="s">
        <v>115</v>
      </c>
      <c r="C274" s="47"/>
      <c r="D274" s="47"/>
    </row>
    <row r="275" ht="15.75" customHeight="1"/>
    <row r="276" ht="15.75" customHeight="1">
      <c r="B276" s="29" t="s">
        <v>14</v>
      </c>
    </row>
    <row r="277" ht="15.75" customHeight="1"/>
    <row r="278" ht="15.75" customHeight="1"/>
    <row r="279" spans="1:8" ht="15.75" customHeight="1">
      <c r="A279" s="93" t="s">
        <v>116</v>
      </c>
      <c r="B279" s="36" t="s">
        <v>245</v>
      </c>
      <c r="G279" s="30"/>
      <c r="H279" s="30"/>
    </row>
    <row r="280" ht="15.75" customHeight="1"/>
    <row r="281" ht="15.75" customHeight="1">
      <c r="B281" s="29" t="s">
        <v>16</v>
      </c>
    </row>
    <row r="282" ht="15.75" customHeight="1"/>
    <row r="283" ht="15.75" customHeight="1"/>
    <row r="284" spans="1:2" ht="15.75" customHeight="1">
      <c r="A284" s="93" t="s">
        <v>117</v>
      </c>
      <c r="B284" s="36" t="s">
        <v>246</v>
      </c>
    </row>
    <row r="285" ht="15.75" customHeight="1"/>
    <row r="286" spans="2:9" ht="15.75" customHeight="1">
      <c r="B286" s="143" t="s">
        <v>304</v>
      </c>
      <c r="C286" s="143"/>
      <c r="D286" s="143"/>
      <c r="E286" s="143"/>
      <c r="F286" s="143"/>
      <c r="G286" s="143"/>
      <c r="H286" s="143"/>
      <c r="I286" s="143"/>
    </row>
    <row r="287" spans="2:9" ht="15.75" customHeight="1">
      <c r="B287" s="143"/>
      <c r="C287" s="143"/>
      <c r="D287" s="143"/>
      <c r="E287" s="143"/>
      <c r="F287" s="143"/>
      <c r="G287" s="143"/>
      <c r="H287" s="143"/>
      <c r="I287" s="143"/>
    </row>
    <row r="288" ht="15.75" customHeight="1"/>
    <row r="289" ht="15.75" customHeight="1"/>
    <row r="290" spans="1:2" ht="15.75" customHeight="1">
      <c r="A290" s="93" t="s">
        <v>118</v>
      </c>
      <c r="B290" s="36" t="s">
        <v>247</v>
      </c>
    </row>
    <row r="291" spans="1:2" ht="15.75" customHeight="1">
      <c r="A291" s="93"/>
      <c r="B291" s="36"/>
    </row>
    <row r="292" spans="1:2" ht="15.75" customHeight="1">
      <c r="A292" s="93"/>
      <c r="B292" s="29" t="s">
        <v>248</v>
      </c>
    </row>
    <row r="293" ht="15.75" customHeight="1">
      <c r="A293" s="93"/>
    </row>
    <row r="294" spans="1:10" ht="15.75" customHeight="1">
      <c r="A294" s="93"/>
      <c r="B294" s="36"/>
      <c r="F294" s="131" t="s">
        <v>249</v>
      </c>
      <c r="G294" s="132"/>
      <c r="H294" s="61" t="s">
        <v>175</v>
      </c>
      <c r="I294" s="63"/>
      <c r="J294" s="63"/>
    </row>
    <row r="295" spans="1:10" ht="15.75" customHeight="1">
      <c r="A295" s="93"/>
      <c r="B295" s="36"/>
      <c r="F295" s="81" t="s">
        <v>143</v>
      </c>
      <c r="G295" s="132"/>
      <c r="H295" s="81" t="s">
        <v>143</v>
      </c>
      <c r="I295" s="63"/>
      <c r="J295" s="63"/>
    </row>
    <row r="296" spans="1:10" ht="15.75" customHeight="1">
      <c r="A296" s="93"/>
      <c r="B296" s="36"/>
      <c r="F296" s="81" t="s">
        <v>145</v>
      </c>
      <c r="G296" s="132"/>
      <c r="H296" s="81" t="s">
        <v>146</v>
      </c>
      <c r="I296" s="63"/>
      <c r="J296" s="63"/>
    </row>
    <row r="297" spans="6:8" ht="15.75" customHeight="1">
      <c r="F297" s="81" t="s">
        <v>258</v>
      </c>
      <c r="G297" s="36"/>
      <c r="H297" s="81" t="s">
        <v>258</v>
      </c>
    </row>
    <row r="298" spans="6:8" ht="15.75" customHeight="1">
      <c r="F298" s="112"/>
      <c r="H298" s="112"/>
    </row>
    <row r="299" spans="2:8" ht="15.75" customHeight="1">
      <c r="B299" s="29" t="s">
        <v>250</v>
      </c>
      <c r="F299" s="130">
        <f>+'IS'!B46</f>
        <v>3572</v>
      </c>
      <c r="G299" s="48"/>
      <c r="H299" s="130">
        <f>+'IS'!F46</f>
        <v>5702</v>
      </c>
    </row>
    <row r="300" spans="6:8" ht="15.75" customHeight="1">
      <c r="F300" s="50"/>
      <c r="G300" s="49"/>
      <c r="H300" s="50"/>
    </row>
    <row r="301" spans="2:8" ht="15.75" customHeight="1">
      <c r="B301" s="29" t="s">
        <v>251</v>
      </c>
      <c r="F301" s="129"/>
      <c r="G301" s="49"/>
      <c r="H301" s="129"/>
    </row>
    <row r="302" spans="2:8" ht="15.75" customHeight="1">
      <c r="B302" s="29" t="s">
        <v>47</v>
      </c>
      <c r="F302" s="130">
        <v>181011</v>
      </c>
      <c r="G302" s="48"/>
      <c r="H302" s="130">
        <v>65565</v>
      </c>
    </row>
    <row r="303" spans="6:8" ht="15.75" customHeight="1">
      <c r="F303" s="50"/>
      <c r="G303" s="48"/>
      <c r="H303" s="50"/>
    </row>
    <row r="304" spans="2:4" ht="15.75" customHeight="1">
      <c r="B304" s="143" t="s">
        <v>288</v>
      </c>
      <c r="C304" s="136"/>
      <c r="D304" s="136"/>
    </row>
    <row r="305" spans="2:4" ht="15.75" customHeight="1">
      <c r="B305" s="136"/>
      <c r="C305" s="136"/>
      <c r="D305" s="136"/>
    </row>
    <row r="306" spans="2:8" ht="15.75" customHeight="1" thickBot="1">
      <c r="B306" s="136"/>
      <c r="C306" s="136"/>
      <c r="D306" s="136"/>
      <c r="F306" s="52">
        <f>+F299/F302</f>
        <v>0.01973360734982957</v>
      </c>
      <c r="G306" s="48"/>
      <c r="H306" s="52">
        <f>+H299/H302</f>
        <v>0.08696713185388545</v>
      </c>
    </row>
    <row r="307" spans="5:8" ht="15.75" customHeight="1" thickTop="1">
      <c r="E307" s="50"/>
      <c r="F307" s="48"/>
      <c r="G307" s="50"/>
      <c r="H307" s="50"/>
    </row>
    <row r="308" spans="2:9" ht="15.75" customHeight="1">
      <c r="B308" s="143" t="s">
        <v>253</v>
      </c>
      <c r="C308" s="144"/>
      <c r="D308" s="144"/>
      <c r="E308" s="144"/>
      <c r="F308" s="144"/>
      <c r="G308" s="144"/>
      <c r="H308" s="144"/>
      <c r="I308" s="144"/>
    </row>
    <row r="309" spans="2:9" ht="15.75" customHeight="1">
      <c r="B309" s="144"/>
      <c r="C309" s="144"/>
      <c r="D309" s="144"/>
      <c r="E309" s="144"/>
      <c r="F309" s="144"/>
      <c r="G309" s="144"/>
      <c r="H309" s="144"/>
      <c r="I309" s="144"/>
    </row>
    <row r="310" spans="5:8" ht="15.75" customHeight="1">
      <c r="E310" s="112"/>
      <c r="G310" s="112"/>
      <c r="H310" s="112"/>
    </row>
    <row r="311" spans="5:8" ht="15.75" customHeight="1">
      <c r="E311" s="112"/>
      <c r="G311" s="112"/>
      <c r="H311" s="112"/>
    </row>
    <row r="312" spans="5:8" ht="15.75" customHeight="1">
      <c r="E312" s="112"/>
      <c r="G312" s="112"/>
      <c r="H312" s="112"/>
    </row>
    <row r="313" spans="2:8" ht="15.75" customHeight="1">
      <c r="B313" s="36" t="s">
        <v>254</v>
      </c>
      <c r="E313" s="112"/>
      <c r="G313" s="112"/>
      <c r="H313" s="112"/>
    </row>
    <row r="314" spans="2:8" ht="15.75" customHeight="1">
      <c r="B314" s="36"/>
      <c r="E314" s="112"/>
      <c r="G314" s="112"/>
      <c r="H314" s="112"/>
    </row>
    <row r="315" spans="2:8" ht="15.75" customHeight="1">
      <c r="B315" s="36" t="s">
        <v>41</v>
      </c>
      <c r="E315" s="112"/>
      <c r="G315" s="112"/>
      <c r="H315" s="112"/>
    </row>
    <row r="316" spans="5:8" ht="15.75" customHeight="1">
      <c r="E316" s="112"/>
      <c r="G316" s="112"/>
      <c r="H316" s="112"/>
    </row>
    <row r="317" spans="2:8" ht="15.75" customHeight="1">
      <c r="B317" s="36" t="s">
        <v>129</v>
      </c>
      <c r="E317" s="51"/>
      <c r="F317" s="48"/>
      <c r="G317" s="51"/>
      <c r="H317" s="51"/>
    </row>
    <row r="318" spans="2:8" ht="15.75" customHeight="1">
      <c r="B318" s="36" t="s">
        <v>130</v>
      </c>
      <c r="E318" s="51"/>
      <c r="F318" s="48"/>
      <c r="G318" s="51"/>
      <c r="H318" s="51"/>
    </row>
    <row r="319" spans="2:8" ht="15.75" customHeight="1">
      <c r="B319" s="36"/>
      <c r="E319" s="112"/>
      <c r="G319" s="112"/>
      <c r="H319" s="112"/>
    </row>
    <row r="320" spans="2:8" ht="15.75" customHeight="1">
      <c r="B320" s="36" t="s">
        <v>42</v>
      </c>
      <c r="E320" s="112"/>
      <c r="G320" s="112"/>
      <c r="H320" s="112"/>
    </row>
    <row r="321" spans="5:8" ht="12.75" customHeight="1">
      <c r="E321" s="112"/>
      <c r="G321" s="112"/>
      <c r="H321" s="112"/>
    </row>
  </sheetData>
  <mergeCells count="28">
    <mergeCell ref="J10:Q11"/>
    <mergeCell ref="B19:I20"/>
    <mergeCell ref="B25:I26"/>
    <mergeCell ref="B10:I11"/>
    <mergeCell ref="B13:I17"/>
    <mergeCell ref="B36:I37"/>
    <mergeCell ref="B47:I48"/>
    <mergeCell ref="B90:I91"/>
    <mergeCell ref="B101:I101"/>
    <mergeCell ref="B103:I104"/>
    <mergeCell ref="B109:I111"/>
    <mergeCell ref="B106:I107"/>
    <mergeCell ref="B115:I116"/>
    <mergeCell ref="B121:E121"/>
    <mergeCell ref="A166:I167"/>
    <mergeCell ref="B118:I119"/>
    <mergeCell ref="B138:I141"/>
    <mergeCell ref="B143:I144"/>
    <mergeCell ref="B308:I309"/>
    <mergeCell ref="B151:I152"/>
    <mergeCell ref="B177:I178"/>
    <mergeCell ref="B208:I210"/>
    <mergeCell ref="B172:I175"/>
    <mergeCell ref="B183:I188"/>
    <mergeCell ref="B193:I194"/>
    <mergeCell ref="B304:D306"/>
    <mergeCell ref="B235:I236"/>
    <mergeCell ref="B286:I287"/>
  </mergeCells>
  <printOptions/>
  <pageMargins left="0.75" right="0.5" top="1" bottom="1" header="0.5" footer="0.23"/>
  <pageSetup fitToHeight="6" fitToWidth="1" horizontalDpi="300" verticalDpi="3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agnes</dc:creator>
  <cp:keywords/>
  <dc:description/>
  <cp:lastModifiedBy>Server</cp:lastModifiedBy>
  <cp:lastPrinted>2005-02-24T07:42:59Z</cp:lastPrinted>
  <dcterms:created xsi:type="dcterms:W3CDTF">2004-11-08T02:56:10Z</dcterms:created>
  <dcterms:modified xsi:type="dcterms:W3CDTF">2005-02-24T07:43:27Z</dcterms:modified>
  <cp:category/>
  <cp:version/>
  <cp:contentType/>
  <cp:contentStatus/>
</cp:coreProperties>
</file>